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21" documentId="13_ncr:1_{F6CB121F-512D-4AA6-A0C1-0FB36C537598}" xr6:coauthVersionLast="47" xr6:coauthVersionMax="47" xr10:uidLastSave="{0CF227FC-E9AD-497A-BE2F-BC9AB525A60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9" i="2"/>
  <c r="J6" i="6"/>
  <c r="J7" i="6"/>
  <c r="J8" i="6"/>
  <c r="J9" i="6"/>
  <c r="J10" i="6"/>
  <c r="J11" i="6"/>
  <c r="J12" i="6"/>
  <c r="J13" i="6"/>
  <c r="J14" i="6"/>
  <c r="J15" i="6"/>
  <c r="J16" i="6"/>
  <c r="J17" i="6"/>
  <c r="J18" i="6"/>
  <c r="J19" i="6"/>
  <c r="J20" i="6"/>
  <c r="J21" i="6"/>
  <c r="J22" i="6"/>
  <c r="J23" i="6"/>
  <c r="J24" i="6"/>
  <c r="J25" i="6"/>
  <c r="J26" i="6"/>
  <c r="J27" i="6"/>
  <c r="J28" i="6"/>
  <c r="J2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<sst xmlns="http://schemas.openxmlformats.org/spreadsheetml/2006/main" count="178588" uniqueCount="39076">
  <si>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</si>
  <si>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</si>
  <si>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</si>
  <si>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</si>
  <si>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</si>
  <si>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</si>
  <si>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</si>
  <si>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</si>
  <si>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</si>
  <si>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</si>
  <si>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</si>
  <si>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</si>
  <si>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</si>
  <si>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</si>
  <si>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</si>
  <si>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</si>
  <si>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</si>
  <si>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</si>
  <si>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</si>
  <si>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</si>
  <si>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</si>
  <si>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</si>
  <si>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</si>
  <si>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</si>
  <si>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</si>
  <si>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</si>
  <si>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</si>
  <si>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</si>
  <si>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</si>
  <si>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</si>
  <si>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</si>
  <si>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</si>
  <si>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</si>
  <si>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</si>
  <si>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</si>
  <si>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</si>
  <si>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</si>
  <si>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</si>
  <si>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</si>
  <si>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</si>
  <si>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</si>
  <si>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</si>
  <si>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</si>
  <si>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</si>
  <si>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</si>
  <si>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</si>
  <si>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</si>
  <si>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</si>
  <si>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</si>
  <si>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</si>
  <si>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</si>
  <si>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</si>
  <si>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</si>
  <si>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</si>
  <si>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</si>
  <si>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</si>
  <si>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</si>
  <si>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</si>
  <si>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</si>
  <si>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</si>
  <si>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</si>
  <si>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</si>
  <si>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</si>
  <si>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</si>
  <si>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</si>
  <si>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</si>
  <si>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</si>
  <si>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</si>
  <si>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</si>
  <si>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</si>
  <si>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</si>
  <si>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</si>
  <si>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</si>
  <si>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</si>
  <si>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</si>
  <si>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</si>
  <si>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</si>
  <si>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</si>
  <si>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</si>
  <si>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</si>
  <si>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</si>
  <si>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</si>
  <si>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</si>
  <si>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</si>
  <si>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</si>
  <si>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</si>
  <si>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</si>
  <si>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</si>
  <si>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</si>
  <si>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</si>
  <si>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</si>
  <si>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</si>
  <si>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</si>
  <si>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</si>
  <si>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</si>
  <si>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</si>
  <si>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</si>
  <si>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</si>
  <si>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</si>
  <si>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</si>
  <si>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</si>
  <si>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</si>
  <si>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</si>
  <si>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</si>
  <si>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</si>
  <si>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</si>
  <si>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</si>
  <si>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</si>
  <si>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</si>
  <si>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</si>
  <si>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</si>
  <si>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</si>
  <si>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</si>
  <si>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</si>
  <si>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</si>
  <si>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</si>
  <si>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</si>
  <si>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</si>
  <si>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</si>
  <si>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</si>
  <si>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</si>
  <si>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</si>
  <si>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</si>
  <si>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</si>
  <si>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</si>
  <si>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</si>
  <si>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</si>
  <si>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</si>
  <si>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</si>
  <si>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</si>
  <si>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</si>
  <si>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</si>
  <si>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</si>
  <si>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</si>
  <si>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</si>
  <si>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</si>
  <si>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</si>
  <si>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</si>
  <si>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</si>
  <si>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</si>
  <si>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</si>
  <si>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</si>
  <si>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</si>
  <si>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</si>
  <si>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</si>
  <si>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</si>
  <si>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</si>
  <si>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</si>
  <si>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</si>
  <si>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</si>
  <si>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</si>
  <si>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</si>
  <si>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</si>
  <si>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</si>
  <si>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</si>
  <si>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</si>
  <si>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</si>
  <si>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</si>
  <si>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</si>
  <si>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</si>
  <si>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</si>
  <si>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</si>
  <si>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</si>
  <si>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</si>
  <si>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</si>
  <si>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</si>
  <si>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</si>
  <si>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</si>
  <si>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</si>
  <si>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</si>
  <si>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</si>
  <si>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</si>
  <si>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</si>
  <si>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</si>
  <si>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</si>
  <si>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</si>
  <si>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</si>
  <si>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</si>
  <si>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</si>
  <si>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</si>
  <si>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</si>
  <si>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</si>
  <si>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</si>
  <si>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</si>
  <si>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</si>
  <si>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</si>
  <si>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</si>
  <si>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</si>
  <si>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</si>
  <si>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</si>
  <si>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</si>
  <si>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</si>
  <si>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</si>
  <si>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</si>
  <si>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</si>
  <si>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</si>
  <si>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</si>
  <si>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</si>
  <si>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</si>
  <si>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</si>
  <si>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</si>
  <si>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</si>
  <si>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</si>
  <si>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</si>
  <si>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</si>
  <si>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</si>
  <si>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</si>
  <si>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</si>
  <si>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</si>
  <si>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</si>
  <si>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</si>
  <si>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</si>
  <si>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</si>
  <si>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</si>
  <si>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</si>
  <si>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</si>
  <si>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</si>
  <si>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</si>
  <si>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</si>
  <si>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</si>
  <si>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</si>
  <si>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</si>
  <si>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</si>
  <si>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</si>
  <si>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</si>
  <si>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</si>
  <si>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</si>
  <si>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</si>
  <si>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</si>
  <si>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</si>
  <si>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</si>
  <si>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</si>
  <si>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</si>
  <si>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</si>
  <si>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</si>
  <si>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</si>
  <si>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</si>
  <si>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</si>
  <si>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</si>
  <si>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</si>
  <si>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</si>
  <si>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</si>
  <si>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</si>
  <si>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</si>
  <si>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</si>
  <si>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</si>
  <si>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</si>
  <si>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</si>
  <si>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</si>
  <si>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</si>
  <si>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</si>
  <si>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</si>
  <si>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</si>
  <si>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</si>
  <si>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</si>
  <si>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</si>
  <si>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</si>
  <si>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</si>
  <si>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</si>
  <si>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</si>
  <si>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</si>
  <si>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</si>
  <si>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</si>
  <si>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</si>
  <si>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</si>
  <si>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</si>
  <si>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</si>
  <si>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</si>
  <si>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</si>
  <si>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</si>
  <si>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</si>
  <si>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</si>
  <si>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</si>
  <si>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</si>
  <si>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</si>
  <si>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</si>
  <si>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</si>
  <si>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</si>
  <si>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</si>
  <si>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</si>
  <si>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</si>
  <si>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</si>
  <si>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</si>
  <si>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</si>
  <si>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</si>
  <si>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</si>
  <si>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</si>
  <si>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</si>
  <si>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</si>
  <si>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</si>
  <si>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</si>
  <si>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</si>
  <si>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</si>
  <si>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</si>
  <si>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</si>
  <si>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</si>
  <si>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</si>
  <si>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</si>
  <si>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</si>
  <si>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</si>
  <si>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</si>
  <si>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</si>
  <si>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</si>
  <si>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</si>
  <si>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</si>
  <si>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</si>
  <si>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</si>
  <si>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</si>
  <si>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</si>
  <si>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</si>
  <si>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</si>
  <si>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</si>
  <si>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</si>
  <si>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</si>
  <si>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</si>
  <si>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</si>
  <si>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</si>
  <si>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</si>
  <si>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</si>
  <si>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</si>
  <si>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</si>
  <si>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</si>
  <si>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</si>
  <si>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</si>
  <si>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</si>
  <si>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</si>
  <si>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</si>
  <si>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</si>
  <si>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</si>
  <si>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</si>
  <si>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</si>
  <si>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</si>
  <si>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</si>
  <si>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</si>
  <si>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</si>
  <si>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</si>
  <si>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</si>
  <si>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</si>
  <si>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</si>
  <si>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</si>
  <si>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</si>
  <si>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</si>
  <si>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</si>
  <si>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</si>
  <si>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</si>
  <si>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</si>
  <si>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</si>
  <si>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</si>
  <si>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</si>
  <si>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</si>
  <si>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</si>
  <si>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</si>
  <si>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</si>
  <si>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</si>
  <si>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</si>
  <si>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</si>
  <si>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</si>
  <si>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</si>
  <si>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</si>
  <si>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</si>
  <si>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</si>
  <si>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</si>
  <si>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</si>
  <si>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</si>
  <si>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</si>
  <si>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</si>
  <si>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</si>
  <si>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</si>
  <si>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</si>
  <si>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</si>
  <si>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</si>
  <si>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</si>
  <si>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</si>
  <si>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</si>
  <si>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</si>
  <si>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</si>
  <si>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</si>
  <si>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</si>
  <si>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</si>
  <si>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</si>
  <si>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</si>
  <si>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</si>
  <si>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</si>
  <si>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</si>
  <si>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</si>
  <si>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</si>
  <si>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</si>
  <si>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</si>
  <si>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</si>
  <si>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</si>
  <si>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</si>
  <si>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</si>
  <si>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</si>
  <si>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</si>
  <si>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</si>
  <si>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</si>
  <si>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</si>
  <si>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</si>
  <si>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</si>
  <si>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</si>
  <si>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</si>
  <si>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</si>
  <si>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</si>
  <si>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</si>
  <si>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</si>
  <si>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</si>
  <si>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</si>
  <si>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</si>
  <si>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</si>
  <si>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</si>
  <si>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</si>
  <si>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</si>
  <si>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</si>
  <si>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</si>
  <si>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</si>
  <si>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</si>
  <si>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</si>
  <si>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</si>
  <si>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</si>
  <si>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</si>
  <si>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</si>
  <si>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</si>
  <si>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</si>
  <si>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</si>
  <si>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</si>
  <si>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</si>
  <si>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</si>
  <si>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</si>
  <si>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</si>
  <si>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</si>
  <si>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</si>
  <si>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</si>
  <si>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</si>
  <si>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</si>
  <si>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</si>
  <si>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</si>
  <si>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</si>
  <si>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</si>
  <si>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</si>
  <si>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</si>
  <si>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</si>
  <si>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</si>
  <si>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</si>
  <si>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</si>
  <si>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</si>
  <si>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</si>
  <si>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</si>
  <si>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</si>
  <si>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</si>
  <si>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</si>
  <si>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</si>
  <si>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</si>
  <si>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</si>
  <si>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</si>
  <si>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</si>
  <si>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</si>
  <si>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</si>
  <si>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</si>
  <si>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</si>
  <si>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</si>
  <si>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</si>
  <si>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</si>
  <si>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</si>
  <si>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</si>
  <si>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</si>
  <si>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</si>
  <si>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</si>
  <si>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</si>
  <si>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</si>
  <si>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</si>
  <si>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</si>
  <si>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</si>
  <si>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</si>
  <si>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</si>
  <si>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</si>
  <si>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</si>
  <si>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</si>
  <si>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</si>
  <si>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</si>
  <si>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</si>
  <si>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</si>
  <si>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</si>
  <si>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</si>
  <si>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</si>
  <si>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</si>
  <si>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</si>
  <si>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</si>
  <si>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</si>
  <si>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</si>
  <si>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</si>
  <si>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</si>
  <si>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</si>
  <si>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</si>
  <si>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</si>
  <si>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</si>
  <si>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</si>
  <si>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</si>
  <si>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</si>
  <si>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</si>
  <si>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</si>
  <si>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</si>
  <si>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</si>
  <si>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</si>
  <si>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</si>
  <si>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</si>
  <si>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</si>
  <si>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</si>
  <si>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</si>
  <si>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</si>
  <si>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</si>
  <si>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</si>
  <si>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</si>
  <si>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</si>
  <si>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</si>
  <si>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</si>
  <si>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</si>
  <si>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</si>
  <si>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</si>
  <si>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</si>
  <si>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</si>
  <si>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</si>
  <si>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</si>
  <si>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</si>
  <si>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</si>
  <si>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</si>
  <si>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</si>
  <si>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</si>
  <si>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</si>
  <si>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</si>
  <si>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</si>
  <si>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</si>
  <si>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</si>
  <si>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</si>
  <si>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</si>
  <si>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</si>
  <si>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</si>
  <si>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</si>
  <si>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</si>
  <si>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</si>
  <si>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</si>
  <si>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</si>
  <si>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</si>
  <si>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</si>
  <si>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</si>
  <si>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</si>
  <si>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</si>
  <si>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</si>
  <si>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</si>
  <si>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</si>
  <si>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</si>
  <si>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</si>
  <si>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</si>
  <si>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</si>
  <si>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</si>
  <si>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</si>
  <si>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</si>
  <si>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</si>
  <si>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</si>
  <si>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</si>
  <si>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</si>
  <si>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</si>
  <si>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</si>
  <si>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</si>
  <si>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</si>
  <si>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</si>
  <si>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</si>
  <si>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</si>
  <si>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</si>
  <si>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</si>
  <si>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</si>
  <si>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</si>
  <si>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</si>
  <si>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</si>
  <si>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</si>
  <si>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</si>
  <si>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</si>
  <si>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</si>
  <si>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</si>
  <si>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</si>
  <si>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</si>
  <si>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</si>
  <si>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</si>
  <si>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</si>
  <si>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</si>
  <si>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</si>
  <si>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</si>
  <si>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</si>
  <si>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</si>
  <si>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</si>
  <si>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</si>
  <si>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</si>
  <si>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</si>
  <si>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</si>
  <si>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</si>
  <si>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</si>
  <si>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</si>
  <si>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</si>
  <si>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</si>
  <si>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</si>
  <si>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</si>
  <si>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</si>
  <si>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</si>
  <si>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</si>
  <si>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</si>
  <si>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</si>
  <si>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</si>
  <si>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</si>
  <si>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</si>
  <si>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</si>
  <si>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</si>
  <si>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</si>
  <si>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</si>
  <si>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</si>
  <si>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</si>
  <si>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</si>
  <si>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</si>
  <si>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</si>
  <si>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</si>
  <si>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</si>
  <si>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</si>
  <si>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</si>
  <si>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</si>
  <si>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</si>
  <si>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</si>
  <si>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</si>
  <si>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</si>
  <si>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</si>
  <si>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</si>
  <si>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</si>
  <si>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</si>
  <si>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</si>
  <si>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</si>
  <si>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</si>
  <si>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</si>
  <si>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</si>
  <si>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</si>
  <si>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</si>
  <si>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</si>
  <si>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</si>
  <si>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</si>
  <si>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</si>
  <si>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</si>
  <si>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</si>
  <si>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</si>
  <si>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</si>
  <si>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</si>
  <si>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</si>
  <si>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</si>
  <si>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</si>
  <si>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</si>
  <si>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</si>
  <si>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</si>
  <si>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</si>
  <si>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</si>
  <si>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</si>
  <si>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</si>
  <si>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</si>
  <si>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</si>
  <si>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</si>
  <si>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</si>
  <si>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</si>
  <si>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</si>
  <si>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</si>
  <si>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</si>
  <si>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</si>
  <si>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</si>
  <si>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</si>
  <si>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</si>
  <si>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</si>
  <si>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</si>
  <si>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</si>
  <si>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</si>
  <si>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</si>
  <si>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</si>
  <si>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</si>
  <si>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</si>
  <si>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</si>
  <si>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</si>
  <si>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</si>
  <si>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</si>
  <si>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</si>
  <si>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</si>
  <si>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</si>
  <si>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</si>
  <si>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</si>
  <si>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</si>
  <si>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</si>
  <si>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</si>
  <si>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</si>
  <si>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</si>
  <si>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</si>
  <si>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</si>
  <si>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</si>
  <si>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</si>
  <si>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</si>
  <si>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</si>
  <si>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</si>
  <si>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</si>
  <si>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</si>
  <si>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</si>
  <si>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</si>
  <si>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</si>
  <si>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</si>
  <si>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</si>
  <si>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</si>
  <si>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</si>
  <si>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</si>
  <si>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</si>
  <si>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</si>
  <si>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</si>
  <si>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</si>
  <si>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</si>
  <si>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</si>
  <si>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</si>
  <si>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</si>
  <si>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</si>
  <si>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</si>
  <si>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</si>
  <si>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</si>
  <si>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</si>
  <si>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</si>
  <si>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</si>
  <si>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</si>
  <si>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</si>
  <si>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</si>
  <si>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</si>
  <si>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</si>
  <si>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</si>
  <si>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</si>
  <si>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</si>
  <si>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</si>
  <si>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</si>
  <si>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</si>
  <si>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</si>
  <si>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</si>
  <si>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</si>
  <si>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</si>
  <si>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</si>
  <si>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</si>
  <si>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</si>
  <si>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</si>
  <si>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</si>
  <si>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</si>
  <si>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</si>
  <si>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</si>
  <si>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</si>
  <si>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</si>
  <si>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</si>
  <si>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</si>
  <si>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</si>
  <si>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</si>
  <si>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</si>
  <si>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</si>
  <si>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</si>
  <si>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</si>
  <si>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</si>
  <si>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</si>
  <si>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</si>
  <si>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</si>
  <si>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</si>
  <si>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</si>
  <si>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</si>
  <si>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</si>
  <si>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</si>
  <si>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</si>
  <si>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</si>
  <si>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</si>
  <si>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</si>
  <si>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</si>
  <si>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</si>
  <si>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</si>
  <si>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</si>
  <si>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</si>
  <si>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</si>
  <si>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</si>
  <si>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</si>
  <si>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</si>
  <si>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</si>
  <si>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</si>
  <si>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</si>
  <si>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</si>
  <si>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</si>
  <si>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</si>
  <si>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</si>
  <si>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</si>
  <si>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</si>
  <si>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</si>
  <si>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</si>
  <si>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</si>
  <si>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</si>
  <si>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</si>
  <si>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</si>
  <si>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</si>
  <si>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</si>
  <si>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</si>
  <si>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</si>
  <si>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</si>
  <si>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</si>
  <si>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</si>
  <si>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</si>
  <si>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</si>
  <si>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</si>
  <si>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</si>
  <si>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</si>
  <si>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</si>
  <si>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</si>
  <si>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</si>
  <si>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</si>
  <si>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</si>
  <si>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</si>
  <si>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</si>
  <si>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</si>
  <si>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</si>
  <si>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</si>
  <si>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</si>
  <si>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</si>
  <si>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</si>
  <si>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</si>
  <si>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</si>
  <si>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</si>
  <si>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</si>
  <si>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</si>
  <si>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</si>
  <si>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</si>
  <si>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</si>
  <si>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</si>
  <si>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</si>
  <si>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</si>
  <si>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</si>
  <si>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</si>
  <si>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</si>
  <si>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</si>
  <si>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</si>
  <si>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</si>
  <si>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</si>
  <si>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</si>
  <si>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</si>
  <si>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</si>
  <si>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</si>
  <si>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</si>
  <si>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</si>
  <si>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</si>
  <si>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</si>
  <si>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</si>
  <si>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</si>
  <si>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</si>
  <si>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</si>
  <si>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</si>
  <si>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</si>
  <si>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</si>
  <si>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</si>
  <si>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</si>
  <si>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</si>
  <si>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</si>
  <si>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</si>
  <si>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</si>
  <si>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</si>
  <si>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</si>
  <si>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</si>
  <si>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</si>
  <si>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</si>
  <si>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</si>
  <si>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</si>
  <si>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</si>
  <si>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</si>
  <si>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</si>
  <si>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</si>
  <si>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</si>
  <si>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</si>
  <si>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</si>
  <si>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</si>
  <si>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</si>
  <si>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</si>
  <si>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</si>
  <si>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</si>
  <si>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</si>
  <si>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</si>
  <si>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</si>
  <si>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</si>
  <si>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</si>
  <si>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</si>
  <si>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</si>
  <si>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</si>
  <si>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</si>
  <si>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</si>
  <si>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</si>
  <si>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</si>
  <si>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</si>
  <si>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</si>
  <si>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</si>
  <si>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</si>
  <si>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</si>
  <si>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</si>
  <si>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</si>
  <si>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</si>
  <si>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</si>
  <si>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</si>
  <si>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</si>
  <si>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</si>
  <si>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</si>
  <si>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</si>
  <si>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</si>
  <si>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</si>
  <si>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</si>
  <si>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</si>
  <si>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</si>
  <si>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</si>
  <si>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</si>
  <si>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</si>
  <si>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</si>
  <si>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</si>
  <si>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</si>
  <si>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</si>
  <si>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</si>
  <si>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</si>
  <si>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</si>
  <si>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</si>
  <si>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</si>
  <si>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</si>
  <si>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</si>
  <si>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</si>
  <si>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</si>
  <si>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</si>
  <si>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</si>
  <si>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</si>
  <si>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</si>
  <si>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</si>
  <si>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</si>
  <si>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</si>
  <si>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</si>
  <si>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</si>
  <si>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</si>
  <si>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</si>
  <si>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</si>
  <si>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</si>
  <si>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</si>
  <si>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</si>
  <si>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</si>
  <si>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</si>
  <si>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</si>
  <si>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</si>
  <si>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</si>
  <si>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</si>
  <si>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</si>
  <si>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</si>
  <si>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</si>
  <si>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</si>
  <si>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</si>
  <si>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</si>
  <si>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</si>
  <si>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</si>
  <si>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</si>
  <si>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</si>
  <si>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</si>
  <si>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</si>
  <si>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</si>
  <si>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</si>
  <si>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</si>
  <si>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</si>
  <si>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</si>
  <si>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</si>
  <si>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</si>
  <si>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</si>
  <si>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</si>
  <si>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</si>
  <si>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</si>
  <si>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</si>
  <si>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</si>
  <si>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</si>
  <si>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</si>
  <si>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</si>
  <si>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</si>
  <si>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</si>
  <si>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</si>
  <si>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</si>
  <si>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</si>
  <si>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</si>
  <si>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</si>
  <si>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</si>
  <si>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</si>
  <si>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</si>
  <si>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</si>
  <si>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</si>
  <si>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</si>
  <si>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</si>
  <si>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</si>
  <si>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</si>
  <si>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</si>
  <si>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</si>
  <si>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</si>
  <si>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</si>
  <si>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</si>
  <si>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</si>
  <si>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</si>
  <si>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</si>
  <si>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</si>
  <si>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</si>
  <si>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</si>
  <si>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</si>
  <si>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</si>
  <si>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</si>
  <si>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</si>
  <si>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</si>
  <si>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</si>
  <si>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</si>
  <si>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</si>
  <si>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</si>
  <si>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</si>
  <si>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</si>
  <si>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</si>
  <si>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</si>
  <si>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</si>
  <si>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</si>
  <si>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</si>
  <si>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</si>
  <si>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</si>
  <si>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</si>
  <si>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</si>
  <si>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</si>
  <si>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</si>
  <si>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</si>
  <si>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</si>
  <si>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</si>
  <si>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</si>
  <si>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</si>
  <si>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</si>
  <si>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</si>
  <si>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</si>
  <si>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</si>
  <si>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</si>
  <si>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</si>
  <si>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</si>
  <si>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</si>
  <si>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</si>
  <si>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</si>
  <si>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</si>
  <si>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</si>
  <si>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</si>
  <si>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</si>
  <si>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</si>
  <si>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</si>
  <si>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</si>
  <si>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</si>
  <si>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</si>
  <si>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</si>
  <si>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</si>
  <si>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</si>
  <si>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</si>
  <si>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</si>
  <si>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</si>
  <si>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</si>
  <si>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</si>
  <si>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</si>
  <si>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</si>
  <si>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</si>
  <si>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</si>
  <si>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</si>
  <si>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</si>
  <si>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</si>
  <si>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</si>
  <si>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</si>
  <si>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</si>
  <si>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</si>
  <si>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</si>
  <si>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</si>
  <si>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</si>
  <si>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</si>
  <si>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</si>
  <si>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</si>
  <si>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</si>
  <si>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</si>
  <si>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</si>
  <si>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</si>
  <si>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</si>
  <si>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</si>
  <si>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</si>
  <si>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</si>
  <si>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</si>
  <si>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</si>
  <si>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</si>
  <si>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</si>
  <si>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</si>
  <si>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</si>
  <si>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</si>
  <si>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</si>
  <si>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</si>
  <si>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</si>
  <si>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</si>
  <si>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</si>
  <si>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</si>
  <si>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</si>
  <si>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</si>
  <si>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</si>
  <si>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</si>
  <si>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</si>
  <si>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</si>
  <si>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</si>
  <si>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</si>
  <si>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</si>
  <si>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</si>
  <si>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</si>
  <si>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</si>
  <si>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</si>
  <si>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</si>
  <si>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</si>
  <si>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</si>
  <si>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</si>
  <si>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</si>
  <si>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</si>
  <si>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</si>
  <si>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</si>
  <si>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</si>
  <si>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</si>
  <si>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</si>
  <si>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</si>
  <si>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</si>
  <si>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</si>
  <si>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</si>
  <si>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</si>
  <si>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</si>
  <si>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</si>
  <si>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</si>
  <si>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</si>
  <si>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</si>
  <si>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</si>
  <si>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</si>
  <si>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</si>
  <si>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</si>
  <si>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</si>
  <si>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</si>
  <si>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</si>
  <si>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</si>
  <si>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</si>
  <si>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</si>
  <si>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</si>
  <si>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</si>
  <si>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</si>
  <si>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</si>
  <si>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</si>
  <si>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</si>
  <si>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</si>
  <si>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</si>
  <si>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</si>
  <si>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</si>
  <si>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</si>
  <si>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</si>
  <si>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</si>
  <si>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</si>
  <si>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</si>
  <si>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</si>
  <si>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</si>
  <si>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</si>
  <si>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</si>
  <si>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</si>
  <si>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</si>
  <si>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</si>
  <si>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</si>
  <si>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</si>
  <si>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</si>
  <si>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</si>
  <si>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</si>
  <si>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</si>
  <si>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</si>
  <si>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</si>
  <si>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</si>
  <si>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</si>
  <si>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</si>
  <si>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</si>
  <si>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</si>
  <si>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</si>
  <si>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</si>
  <si>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</si>
  <si>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</si>
  <si>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</si>
  <si>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</si>
  <si>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</si>
  <si>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</si>
  <si>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</si>
  <si>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</si>
  <si>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</si>
  <si>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</si>
  <si>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</si>
  <si>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</si>
  <si>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</si>
  <si>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</si>
  <si>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</si>
  <si>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</si>
  <si>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</si>
  <si>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</si>
  <si>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</si>
  <si>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</si>
  <si>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</si>
  <si>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</si>
  <si>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</si>
  <si>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</si>
  <si>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</si>
  <si>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</si>
  <si>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</si>
  <si>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</si>
  <si>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</si>
  <si>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</si>
  <si>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</si>
  <si>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</si>
  <si>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</si>
  <si>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</si>
  <si>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</si>
  <si>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</si>
  <si>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</si>
  <si>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</si>
  <si>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</si>
  <si>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</si>
  <si>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</si>
  <si>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</si>
  <si>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</si>
  <si>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</si>
  <si>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</si>
  <si>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</si>
  <si>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</si>
  <si>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</si>
  <si>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</si>
  <si>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</si>
  <si>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</si>
  <si>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</si>
  <si>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</si>
  <si>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</si>
  <si>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</si>
  <si>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</si>
  <si>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</si>
  <si>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</si>
  <si>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</si>
  <si>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</si>
  <si>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</si>
  <si>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</si>
  <si>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</si>
  <si>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</si>
  <si>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</si>
  <si>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</si>
  <si>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</si>
  <si>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</si>
  <si>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</si>
  <si>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</si>
  <si>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</si>
  <si>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</si>
  <si>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</si>
  <si>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</si>
  <si>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</si>
  <si>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</si>
  <si>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</si>
  <si>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</si>
  <si>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</si>
  <si>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</si>
  <si>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</si>
  <si>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</si>
  <si>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</si>
  <si>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</si>
  <si>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</si>
  <si>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</si>
  <si>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</si>
  <si>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</si>
  <si>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</si>
  <si>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</si>
  <si>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</si>
  <si>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</si>
  <si>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</si>
  <si>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</si>
  <si>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</si>
  <si>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</si>
  <si>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</si>
  <si>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</si>
  <si>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</si>
  <si>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</si>
  <si>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</si>
  <si>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</si>
  <si>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</si>
  <si>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</si>
  <si>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</si>
  <si>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</si>
  <si>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</si>
  <si>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</si>
  <si>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</si>
  <si>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</si>
  <si>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</si>
  <si>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</si>
  <si>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</si>
  <si>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</si>
  <si>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</si>
  <si>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</si>
  <si>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</si>
  <si>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</si>
  <si>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</si>
  <si>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</si>
  <si>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</si>
  <si>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</si>
  <si>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</si>
  <si>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</si>
  <si>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</si>
  <si>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</si>
  <si>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</si>
  <si>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</si>
  <si>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</si>
  <si>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</si>
  <si>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</si>
  <si>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</si>
  <si>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</si>
  <si>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</si>
  <si>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</si>
  <si>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</si>
  <si>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</si>
  <si>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</si>
  <si>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</si>
  <si>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</si>
  <si>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</si>
  <si>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</si>
  <si>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</si>
  <si>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</si>
  <si>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</si>
  <si>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</si>
  <si>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</si>
  <si>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</si>
  <si>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</si>
  <si>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</si>
  <si>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</si>
  <si>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</si>
  <si>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</si>
  <si>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</si>
  <si>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</si>
  <si>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</si>
  <si>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</si>
  <si>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</si>
  <si>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</si>
  <si>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</si>
  <si>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</si>
  <si>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</si>
  <si>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</si>
  <si>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</si>
  <si>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</si>
  <si>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</si>
  <si>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</si>
  <si>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</si>
  <si>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</si>
  <si>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</si>
  <si>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</si>
  <si>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</si>
  <si>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</si>
  <si>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</si>
  <si>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</si>
  <si>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</si>
  <si>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</si>
  <si>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</si>
  <si>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</si>
  <si>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</si>
  <si>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</si>
  <si>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</si>
  <si>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</si>
  <si>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</si>
  <si>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</si>
  <si>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</si>
  <si>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</si>
  <si>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</si>
  <si>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</si>
  <si>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</si>
  <si>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</si>
  <si>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</si>
  <si>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</si>
  <si>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</si>
  <si>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</si>
  <si>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</si>
  <si>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</si>
  <si>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</si>
  <si>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</si>
  <si>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</si>
  <si>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</si>
  <si>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</si>
  <si>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</si>
  <si>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</si>
  <si>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</si>
  <si>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</si>
  <si>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</si>
  <si>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</si>
  <si>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</si>
  <si>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</si>
  <si>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</si>
  <si>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</si>
  <si>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</si>
  <si>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</si>
  <si>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</si>
  <si>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</si>
  <si>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</si>
  <si>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</si>
  <si>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</si>
  <si>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</si>
  <si>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</si>
  <si>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</si>
  <si>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</si>
  <si>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</si>
  <si>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</si>
  <si>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</si>
  <si>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</si>
  <si>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</si>
  <si>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</si>
  <si>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</si>
  <si>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</si>
  <si>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</si>
  <si>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</si>
  <si>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</si>
  <si>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</si>
  <si>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</si>
  <si>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</si>
  <si>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</si>
  <si>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</si>
  <si>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</si>
  <si>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</si>
  <si>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</si>
  <si>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</si>
  <si>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</si>
  <si>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</si>
  <si>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</si>
  <si>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</si>
  <si>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</si>
  <si>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</si>
  <si>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</si>
  <si>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</si>
  <si>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</si>
  <si>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</si>
  <si>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</si>
  <si>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</si>
  <si>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</si>
  <si>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</si>
  <si>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</si>
  <si>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</si>
  <si>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</si>
  <si>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</si>
  <si>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</si>
  <si>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</si>
  <si>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</si>
  <si>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</si>
  <si>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</si>
  <si>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</si>
  <si>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</si>
  <si>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</si>
  <si>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</si>
  <si>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</si>
  <si>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</si>
  <si>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</si>
  <si>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</si>
  <si>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</si>
  <si>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</si>
  <si>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</si>
  <si>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</si>
  <si>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</si>
  <si>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</si>
  <si>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</si>
  <si>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</si>
  <si>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</si>
  <si>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</si>
  <si>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</si>
  <si>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</si>
  <si>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</si>
  <si>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</si>
  <si>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</si>
  <si>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</si>
  <si>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</si>
  <si>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</si>
  <si>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</si>
  <si>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</si>
  <si>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</si>
  <si>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</si>
  <si>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</si>
  <si>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</si>
  <si>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</si>
  <si>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</si>
  <si>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</si>
  <si>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</si>
  <si>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</si>
  <si>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</si>
  <si>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</si>
  <si>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</si>
  <si>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</si>
  <si>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</si>
  <si>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</si>
  <si>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</si>
  <si>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</si>
  <si>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</si>
  <si>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</si>
  <si>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</si>
  <si>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</si>
  <si>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</si>
  <si>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</si>
  <si>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</si>
  <si>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</si>
  <si>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</si>
  <si>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</si>
  <si>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</si>
  <si>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</si>
  <si>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</si>
  <si>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</si>
  <si>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</si>
  <si>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</si>
  <si>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</si>
  <si>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</si>
  <si>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</si>
  <si>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</si>
  <si>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</si>
  <si>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</si>
  <si>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</si>
  <si>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</si>
  <si>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</si>
  <si>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</si>
  <si>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</si>
  <si>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</si>
  <si>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</si>
  <si>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</si>
  <si>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</si>
  <si>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</si>
  <si>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</si>
  <si>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</si>
  <si>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</si>
  <si>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</si>
  <si>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</si>
  <si>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</si>
  <si>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</si>
  <si>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</si>
  <si>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</si>
  <si>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</si>
  <si>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</si>
  <si>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</si>
  <si>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</si>
  <si>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</si>
  <si>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</si>
  <si>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</si>
  <si>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</si>
  <si>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</si>
  <si>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</si>
  <si>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</si>
  <si>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</si>
  <si>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</si>
  <si>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</si>
  <si>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</si>
  <si>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</si>
  <si>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</si>
  <si>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</si>
  <si>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</si>
  <si>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</si>
  <si>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</si>
  <si>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</si>
  <si>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</si>
  <si>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</si>
  <si>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</si>
  <si>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</si>
  <si>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</si>
  <si>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</si>
  <si>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</si>
  <si>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</si>
  <si>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</si>
  <si>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</si>
  <si>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</si>
  <si>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</si>
  <si>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</si>
  <si>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</si>
  <si>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</si>
  <si>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</si>
  <si>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</si>
  <si>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</si>
  <si>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</si>
  <si>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</si>
  <si>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</si>
  <si>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</si>
  <si>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</si>
  <si>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</si>
  <si>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</si>
  <si>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</si>
  <si>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</si>
  <si>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</si>
  <si>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</si>
  <si>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</si>
  <si>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</si>
  <si>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</si>
  <si>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</si>
  <si>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</si>
  <si>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</si>
  <si>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</si>
  <si>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</si>
  <si>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</si>
  <si>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</si>
  <si>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</si>
  <si>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</si>
  <si>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</si>
  <si>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</si>
  <si>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</si>
  <si>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</si>
  <si>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</si>
  <si>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</si>
  <si>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</si>
  <si>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</si>
  <si>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</si>
  <si>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</si>
  <si>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</si>
  <si>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</si>
  <si>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</si>
  <si>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</si>
  <si>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</si>
  <si>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</si>
  <si>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</si>
  <si>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</si>
  <si>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</si>
  <si>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</si>
  <si>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</si>
  <si>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</si>
  <si>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</si>
  <si>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</si>
  <si>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</si>
  <si>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</si>
  <si>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</si>
  <si>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</si>
  <si>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</si>
  <si>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</si>
  <si>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</si>
  <si>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</si>
  <si>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</si>
  <si>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</si>
  <si>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</si>
  <si>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</si>
  <si>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</si>
  <si>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</si>
  <si>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</si>
  <si>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</si>
  <si>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</si>
  <si>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</si>
  <si>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</si>
  <si>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</si>
  <si>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</si>
  <si>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</si>
  <si>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</si>
  <si>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</si>
  <si>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</si>
  <si>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</si>
  <si>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</si>
  <si>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</si>
  <si>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</si>
  <si>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</si>
  <si>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</si>
  <si>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</si>
  <si>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</si>
  <si>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</si>
  <si>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</si>
  <si>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</si>
  <si>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</si>
  <si>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</si>
  <si>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</si>
  <si>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</si>
  <si>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</si>
  <si>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</si>
  <si>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</si>
  <si>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</si>
  <si>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</si>
  <si>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</si>
  <si>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</si>
  <si>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</si>
  <si>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</si>
  <si>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</si>
  <si>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</si>
  <si>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</si>
  <si>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</si>
  <si>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</si>
  <si>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</si>
  <si>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</si>
  <si>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</si>
  <si>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</si>
  <si>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</si>
  <si>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</si>
  <si>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</si>
  <si>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</si>
  <si>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</si>
  <si>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</si>
  <si>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</si>
  <si>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</si>
  <si>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</si>
  <si>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</si>
  <si>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</si>
  <si>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</si>
  <si>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</si>
  <si>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</si>
  <si>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</si>
  <si>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</si>
  <si>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</si>
  <si>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</si>
  <si>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</si>
  <si>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</si>
  <si>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</si>
  <si>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</si>
  <si>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</si>
  <si>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</si>
  <si>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</si>
  <si>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</si>
  <si>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</si>
  <si>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</si>
  <si>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</si>
  <si>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</si>
  <si>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</si>
  <si>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</si>
  <si>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</si>
  <si>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</si>
  <si>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</si>
  <si>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</si>
  <si>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</si>
  <si>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</si>
  <si>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</si>
  <si>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</si>
  <si>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</si>
  <si>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</si>
  <si>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</si>
  <si>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</si>
  <si>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</si>
  <si>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</si>
  <si>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</si>
  <si>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</si>
  <si>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</si>
  <si>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</si>
  <si>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</si>
  <si>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</si>
  <si>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</si>
  <si>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</si>
  <si>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</si>
  <si>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</si>
  <si>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</si>
  <si>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</si>
  <si>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</si>
  <si>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</si>
  <si>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</si>
  <si>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</si>
  <si>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</si>
  <si>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</si>
  <si>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</si>
  <si>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</si>
  <si>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</si>
  <si>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</si>
  <si>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</si>
  <si>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</si>
  <si>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</si>
  <si>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</si>
  <si>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</si>
  <si>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</si>
  <si>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</si>
  <si>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</si>
  <si>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</si>
  <si>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</si>
  <si>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</si>
  <si>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</si>
  <si>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</si>
  <si>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</si>
  <si>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</si>
  <si>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</si>
  <si>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</si>
  <si>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</si>
  <si>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</si>
  <si>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</si>
  <si>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</si>
  <si>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</si>
  <si>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</si>
  <si>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</si>
  <si>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</si>
  <si>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</si>
  <si>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</si>
  <si>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</si>
  <si>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</si>
  <si>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</si>
  <si>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</si>
  <si>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</si>
  <si>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</si>
  <si>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</si>
  <si>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</si>
  <si>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</si>
  <si>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</si>
  <si>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</si>
  <si>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</si>
  <si>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</si>
  <si>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</si>
  <si>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</si>
  <si>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</si>
  <si>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</si>
  <si>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</si>
  <si>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</si>
  <si>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</si>
  <si>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</si>
  <si>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</si>
  <si>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</si>
  <si>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</si>
  <si>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</si>
  <si>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</si>
  <si>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</si>
  <si>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</si>
  <si>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</si>
  <si>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</si>
  <si>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</si>
  <si>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</si>
  <si>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</si>
  <si>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</si>
  <si>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</si>
  <si>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</si>
  <si>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</si>
  <si>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</si>
  <si>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</si>
  <si>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</si>
  <si>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</si>
  <si>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</si>
  <si>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</si>
  <si>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</si>
  <si>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</si>
  <si>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</si>
  <si>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</si>
  <si>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</si>
  <si>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</si>
  <si>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</si>
  <si>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</si>
  <si>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</si>
  <si>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</si>
  <si>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</si>
  <si>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</si>
  <si>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</si>
  <si>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</si>
  <si>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</si>
  <si>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</si>
  <si>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</si>
  <si>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</si>
  <si>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</si>
  <si>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</si>
  <si>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</si>
  <si>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</si>
  <si>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</si>
  <si>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</si>
  <si>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</si>
  <si>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</si>
  <si>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</si>
  <si>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</si>
  <si>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</si>
  <si>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</si>
  <si>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</si>
  <si>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</si>
  <si>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</si>
  <si>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</si>
  <si>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</si>
  <si>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</si>
  <si>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</si>
  <si>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</si>
  <si>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</si>
  <si>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</si>
  <si>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</si>
  <si>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</si>
  <si>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</si>
  <si>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</si>
  <si>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</si>
  <si>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</si>
  <si>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</si>
  <si>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</si>
  <si>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</si>
  <si>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</si>
  <si>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</si>
  <si>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</si>
  <si>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</si>
  <si>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</si>
  <si>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</si>
  <si>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</si>
  <si>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</si>
  <si>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</si>
  <si>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</si>
  <si>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</si>
  <si>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</si>
  <si>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</si>
  <si>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</si>
  <si>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</si>
  <si>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</si>
  <si>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</si>
  <si>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</si>
  <si>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</si>
  <si>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</si>
  <si>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</si>
  <si>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</si>
  <si>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</si>
  <si>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</si>
  <si>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</si>
  <si>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</si>
  <si>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</si>
  <si>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</si>
  <si>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</si>
  <si>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</si>
  <si>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</si>
  <si>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</si>
  <si>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</si>
  <si>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</si>
  <si>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</si>
  <si>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</si>
  <si>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</si>
  <si>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</si>
  <si>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</si>
  <si>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</si>
  <si>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</si>
  <si>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</si>
  <si>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</si>
  <si>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</si>
  <si>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</si>
  <si>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</si>
  <si>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</si>
  <si>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</si>
  <si>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</si>
  <si>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</si>
  <si>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</si>
  <si>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</si>
  <si>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</si>
  <si>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</si>
  <si>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</si>
  <si>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</si>
  <si>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</si>
  <si>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</si>
  <si>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</si>
  <si>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</si>
  <si>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</si>
  <si>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</si>
  <si>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</si>
  <si>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</si>
  <si>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</si>
  <si>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</si>
  <si>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</si>
  <si>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</si>
  <si>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</si>
  <si>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</si>
  <si>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</si>
  <si>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</si>
  <si>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</si>
  <si>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</si>
  <si>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</si>
  <si>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</si>
  <si>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</si>
  <si>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</si>
  <si>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</si>
  <si>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</si>
  <si>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</si>
  <si>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</si>
  <si>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</si>
  <si>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</si>
  <si>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</si>
  <si>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</si>
  <si>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</si>
  <si>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</si>
  <si>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</si>
  <si>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</si>
  <si>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</si>
  <si>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</si>
  <si>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</si>
  <si>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</si>
  <si>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</si>
  <si>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</si>
  <si>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</si>
  <si>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</si>
  <si>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</si>
  <si>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</si>
  <si>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</si>
  <si>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</si>
  <si>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</si>
  <si>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</si>
  <si>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</si>
  <si>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</si>
  <si>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</si>
  <si>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</si>
  <si>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</si>
  <si>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</si>
  <si>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</si>
  <si>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</si>
  <si>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</si>
  <si>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</si>
  <si>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</si>
  <si>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</si>
  <si>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</si>
  <si>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</si>
  <si>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</si>
  <si>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</si>
  <si>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</si>
  <si>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</si>
  <si>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</si>
  <si>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</si>
  <si>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</si>
  <si>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</si>
  <si>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</si>
  <si>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</si>
  <si>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</si>
  <si>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</si>
  <si>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</si>
  <si>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</si>
  <si>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</si>
  <si>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</si>
  <si>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</si>
  <si>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</si>
  <si>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</si>
  <si>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</si>
  <si>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</si>
  <si>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</si>
  <si>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</si>
  <si>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</si>
  <si>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</si>
  <si>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</si>
  <si>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</si>
  <si>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</si>
  <si>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</si>
  <si>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</si>
  <si>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</si>
  <si>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</si>
  <si>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</si>
  <si>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</si>
  <si>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</si>
  <si>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</si>
  <si>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</si>
  <si>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</si>
  <si>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</si>
  <si>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</si>
  <si>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</si>
  <si>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</si>
  <si>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</si>
  <si>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</si>
  <si>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</si>
  <si>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</si>
  <si>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</si>
  <si>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</si>
  <si>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</si>
  <si>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</si>
  <si>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</si>
  <si>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</si>
  <si>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</si>
  <si>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</si>
  <si>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</si>
  <si>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</si>
  <si>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</si>
  <si>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</si>
  <si>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</si>
  <si>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</si>
  <si>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</si>
  <si>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</si>
  <si>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</si>
  <si>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</si>
  <si>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</si>
  <si>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</si>
  <si>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</si>
  <si>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</si>
  <si>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</si>
  <si>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</si>
  <si>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</si>
  <si>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</si>
  <si>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</si>
  <si>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</si>
  <si>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</si>
  <si>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</si>
  <si>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</si>
  <si>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</si>
  <si>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</si>
  <si>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</si>
  <si>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</si>
  <si>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</si>
  <si>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</si>
  <si>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</si>
  <si>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</si>
  <si>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</si>
  <si>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</si>
  <si>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</si>
  <si>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</si>
  <si>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</si>
  <si>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</si>
  <si>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</si>
  <si>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</si>
  <si>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</si>
  <si>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</si>
  <si>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</si>
  <si>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</si>
  <si>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</si>
  <si>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</si>
  <si>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</si>
  <si>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</si>
  <si>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</si>
  <si>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</si>
  <si>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</si>
  <si>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</si>
  <si>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</si>
  <si>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</si>
  <si>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</si>
  <si>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</si>
  <si>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</si>
  <si>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</si>
  <si>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</si>
  <si>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</si>
  <si>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</si>
  <si>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</si>
  <si>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</si>
  <si>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</si>
  <si>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</si>
  <si>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</si>
  <si>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</si>
  <si>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</si>
  <si>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</si>
  <si>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</si>
  <si>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</si>
  <si>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</si>
  <si>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</si>
  <si>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</si>
  <si>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</si>
  <si>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</si>
  <si>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</si>
  <si>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</si>
  <si>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</si>
  <si>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</si>
  <si>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</si>
  <si>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</si>
  <si>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</si>
  <si>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</si>
  <si>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</si>
  <si>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</si>
  <si>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</si>
  <si>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</si>
  <si>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</si>
  <si>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</si>
  <si>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</si>
  <si>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</si>
  <si>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</si>
  <si>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</si>
  <si>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</si>
  <si>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</si>
  <si>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</si>
  <si>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</si>
  <si>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</si>
  <si>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</si>
  <si>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</si>
  <si>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</si>
  <si>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</si>
  <si>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</si>
  <si>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</si>
  <si>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</si>
  <si>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</si>
  <si>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</si>
  <si>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</si>
  <si>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</si>
  <si>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</si>
  <si>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</si>
  <si>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</si>
  <si>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</si>
  <si>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</si>
  <si>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</si>
  <si>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</si>
  <si>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</si>
  <si>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</si>
  <si>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</si>
  <si>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</si>
  <si>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</si>
  <si>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</si>
  <si>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</si>
  <si>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</si>
  <si>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</si>
  <si>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</si>
  <si>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</si>
  <si>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</si>
  <si>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</si>
  <si>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</si>
  <si>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</si>
  <si>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</si>
  <si>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</si>
  <si>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</si>
  <si>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</si>
  <si>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</si>
  <si>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</si>
  <si>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</si>
  <si>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</si>
  <si>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</si>
  <si>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</si>
  <si>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</si>
  <si>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</si>
  <si>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</si>
  <si>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</si>
  <si>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</si>
  <si>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</si>
  <si>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</si>
  <si>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</si>
  <si>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</si>
  <si>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</si>
  <si>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</si>
  <si>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</si>
  <si>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</si>
  <si>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</si>
  <si>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</si>
  <si>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</si>
  <si>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</si>
  <si>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</si>
  <si>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</si>
  <si>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</si>
  <si>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</si>
  <si>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</si>
  <si>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</si>
  <si>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</si>
  <si>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</si>
  <si>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</si>
  <si>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</si>
  <si>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</si>
  <si>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</si>
  <si>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</si>
  <si>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</si>
  <si>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</si>
  <si>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</si>
  <si>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</si>
  <si>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</si>
  <si>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</si>
  <si>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</si>
  <si>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</si>
  <si>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</si>
  <si>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</si>
  <si>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</si>
  <si>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</si>
  <si>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</si>
  <si>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</si>
  <si>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</si>
  <si>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</si>
  <si>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</si>
  <si>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</si>
  <si>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</si>
  <si>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</si>
  <si>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</si>
  <si>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</si>
  <si>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</si>
  <si>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</si>
  <si>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</si>
  <si>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</si>
  <si>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</si>
  <si>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</si>
  <si>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</si>
  <si>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</si>
  <si>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</si>
  <si>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</si>
  <si>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</si>
  <si>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</si>
  <si>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</si>
  <si>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</si>
  <si>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</si>
  <si>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</si>
  <si>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</si>
  <si>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</si>
  <si>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</si>
  <si>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</si>
  <si>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</si>
  <si>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</si>
  <si>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</si>
  <si>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</si>
  <si>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</si>
  <si>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</si>
  <si>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</si>
  <si>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</si>
  <si>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</si>
  <si>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</si>
  <si>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</si>
  <si>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</si>
  <si>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</si>
  <si>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</si>
  <si>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</si>
  <si>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</si>
  <si>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</si>
  <si>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</si>
  <si>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</si>
  <si>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</si>
  <si>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</si>
  <si>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</si>
  <si>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</si>
  <si>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</si>
  <si>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</si>
  <si>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</si>
  <si>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</si>
  <si>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</si>
  <si>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</si>
  <si>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</si>
  <si>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</si>
  <si>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</si>
  <si>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</si>
  <si>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</si>
  <si>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</si>
  <si>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</si>
  <si>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</si>
  <si>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</si>
  <si>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</si>
  <si>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</si>
  <si>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</si>
  <si>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</si>
  <si>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</si>
  <si>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</si>
  <si>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</si>
  <si>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</si>
  <si>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</si>
  <si>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</si>
  <si>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</si>
  <si>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</si>
  <si>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</si>
  <si>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</si>
  <si>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</si>
  <si>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</si>
  <si>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</si>
  <si>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</si>
  <si>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</si>
  <si>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</si>
  <si>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</si>
  <si>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</si>
  <si>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</si>
  <si>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</si>
  <si>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</si>
  <si>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</si>
  <si>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</si>
  <si>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</si>
  <si>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</si>
  <si>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</si>
  <si>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</si>
  <si>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</si>
  <si>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</si>
  <si>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</si>
  <si>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</si>
  <si>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</si>
  <si>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</si>
  <si>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</si>
  <si>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</si>
  <si>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</si>
  <si>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</si>
  <si>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</si>
  <si>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</si>
  <si>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</si>
  <si>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</si>
  <si>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</si>
  <si>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</si>
  <si>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</si>
  <si>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</si>
  <si>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</si>
  <si>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</si>
  <si>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</si>
  <si>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</si>
  <si>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</si>
  <si>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</si>
  <si>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</si>
  <si>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</si>
  <si>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</si>
  <si>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</si>
  <si>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</si>
  <si>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</si>
  <si>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</si>
  <si>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</si>
  <si>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</si>
  <si>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</si>
  <si>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</si>
  <si>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</si>
  <si>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</si>
  <si>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</si>
  <si>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</si>
  <si>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</si>
  <si>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</si>
  <si>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</si>
  <si>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</si>
  <si>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</si>
  <si>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</si>
  <si>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</si>
  <si>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</si>
  <si>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</si>
  <si>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</si>
  <si>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</si>
  <si>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</si>
  <si>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</si>
  <si>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</si>
  <si>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</si>
  <si>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</si>
  <si>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</si>
  <si>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</si>
  <si>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</si>
  <si>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</si>
  <si>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</si>
  <si>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</si>
  <si>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</si>
  <si>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</si>
  <si>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</si>
  <si>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</si>
  <si>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</si>
  <si>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</si>
  <si>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</si>
  <si>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</si>
  <si>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</si>
  <si>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</si>
  <si>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</si>
  <si>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</si>
  <si>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</si>
  <si>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</si>
  <si>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</si>
  <si>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</si>
  <si>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</si>
  <si>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</si>
  <si>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</si>
  <si>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</si>
  <si>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</si>
  <si>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</si>
  <si>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</si>
  <si>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</si>
  <si>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</si>
  <si>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</si>
  <si>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</si>
  <si>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</si>
  <si>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</si>
  <si>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</si>
  <si>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</si>
  <si>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</si>
  <si>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</si>
  <si>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</si>
  <si>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</si>
  <si>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</si>
  <si>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</si>
  <si>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</si>
  <si>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</si>
  <si>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</si>
  <si>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</si>
  <si>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</si>
  <si>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</si>
  <si>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</si>
  <si>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</si>
  <si>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</si>
  <si>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</si>
  <si>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</si>
  <si>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</si>
  <si>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</si>
  <si>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</si>
  <si>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</si>
  <si>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</si>
  <si>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</si>
  <si>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</si>
  <si>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</si>
  <si>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</si>
  <si>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</si>
  <si>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</si>
  <si>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</si>
  <si>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</si>
  <si>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</si>
  <si>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</si>
  <si>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</si>
  <si>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</si>
  <si>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</si>
  <si>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</si>
  <si>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</si>
  <si>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</si>
  <si>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</si>
  <si>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</si>
  <si>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</si>
  <si>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</si>
  <si>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</si>
  <si>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</si>
  <si>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</si>
  <si>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</si>
  <si>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</si>
  <si>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</si>
  <si>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</si>
  <si>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</si>
  <si>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</si>
  <si>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</si>
  <si>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</si>
  <si>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</si>
  <si>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</si>
  <si>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</si>
  <si>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</si>
  <si>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</si>
  <si>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</si>
  <si>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</si>
  <si>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</si>
  <si>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</si>
  <si>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</si>
  <si>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</si>
  <si>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</si>
  <si>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</si>
  <si>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</si>
  <si>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</si>
  <si>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</si>
  <si>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</si>
  <si>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</si>
  <si>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</si>
  <si>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</si>
  <si>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</si>
  <si>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</si>
  <si>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</si>
  <si>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</si>
  <si>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</si>
  <si>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</si>
  <si>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</si>
  <si>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</si>
  <si>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</si>
  <si>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</si>
  <si>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</si>
  <si>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</si>
  <si>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</si>
  <si>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</si>
  <si>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</si>
  <si>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</si>
  <si>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</si>
  <si>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</si>
  <si>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</si>
  <si>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</si>
  <si>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</si>
  <si>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</si>
  <si>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</si>
  <si>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</si>
  <si>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</si>
  <si>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</si>
  <si>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</si>
  <si>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</si>
  <si>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</si>
  <si>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</si>
  <si>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</si>
  <si>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</si>
  <si>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</si>
  <si>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</si>
  <si>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</si>
  <si>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</si>
  <si>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</si>
  <si>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</si>
  <si>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</si>
  <si>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</si>
  <si>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</si>
  <si>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</si>
  <si>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</si>
  <si>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</si>
  <si>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</si>
  <si>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</si>
  <si>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</si>
  <si>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</si>
  <si>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</si>
  <si>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</si>
  <si>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</si>
  <si>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</si>
  <si>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</si>
  <si>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</si>
  <si>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</si>
  <si>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</si>
  <si>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</si>
  <si>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</si>
  <si>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</si>
  <si>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</si>
  <si>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</si>
  <si>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</si>
  <si>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</si>
  <si>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</si>
  <si>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</si>
  <si>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</si>
  <si>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</si>
  <si>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</si>
  <si>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</si>
  <si>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</si>
  <si>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</si>
  <si>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</si>
  <si>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</si>
  <si>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</si>
  <si>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</si>
  <si>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</si>
  <si>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</si>
  <si>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</si>
  <si>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</si>
  <si>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</si>
  <si>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</si>
  <si>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</si>
  <si>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</si>
  <si>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</si>
  <si>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</si>
  <si>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</si>
  <si>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</si>
  <si>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</si>
  <si>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</si>
  <si>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</si>
  <si>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</si>
  <si>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</si>
  <si>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</si>
  <si>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</si>
  <si>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</si>
  <si>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</si>
  <si>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</si>
  <si>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</si>
  <si>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</si>
  <si>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</si>
  <si>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</si>
  <si>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</si>
  <si>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</si>
  <si>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</si>
  <si>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</si>
  <si>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</si>
  <si>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</si>
  <si>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</si>
  <si>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</si>
  <si>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</si>
  <si>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</si>
  <si>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</si>
  <si>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</si>
  <si>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</si>
  <si>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</si>
  <si>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</si>
  <si>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</si>
  <si>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</si>
  <si>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</si>
  <si>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</si>
  <si>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</si>
  <si>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</si>
  <si>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</si>
  <si>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</si>
  <si>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</si>
  <si>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</si>
  <si>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</si>
  <si>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</si>
  <si>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</si>
  <si>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</si>
  <si>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</si>
  <si>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</si>
  <si>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</si>
  <si>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</si>
  <si>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</si>
  <si>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</si>
  <si>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</si>
  <si>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</si>
  <si>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</si>
  <si>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</si>
  <si>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</si>
  <si>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</si>
  <si>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</si>
  <si>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</si>
  <si>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</si>
  <si>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</si>
  <si>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</si>
  <si>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</si>
  <si>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</si>
  <si>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</si>
  <si>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</si>
  <si>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</si>
  <si>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</si>
  <si>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</si>
  <si>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</si>
  <si>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</si>
  <si>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</si>
  <si>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</si>
  <si>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</si>
  <si>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</si>
  <si>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</si>
  <si>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</si>
  <si>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</si>
  <si>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</si>
  <si>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</si>
  <si>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</si>
  <si>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</si>
  <si>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</si>
  <si>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</si>
  <si>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</si>
  <si>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</si>
  <si>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</si>
  <si>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</si>
  <si>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</si>
  <si>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</si>
  <si>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</si>
  <si>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</si>
  <si>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</si>
  <si>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</si>
  <si>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</si>
  <si>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</si>
  <si>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</si>
  <si>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</si>
  <si>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</si>
  <si>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</si>
  <si>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</si>
  <si>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</si>
  <si>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</si>
  <si>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</si>
  <si>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</si>
  <si>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</si>
  <si>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</si>
  <si>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</si>
  <si>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</si>
  <si>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</si>
  <si>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</si>
  <si>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</si>
  <si>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</si>
  <si>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</si>
  <si>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</si>
  <si>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</si>
  <si>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</si>
  <si>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</si>
  <si>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</si>
  <si>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</si>
  <si>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</si>
  <si>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</si>
  <si>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</si>
  <si>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</si>
  <si>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</si>
  <si>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</si>
  <si>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</si>
  <si>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</si>
  <si>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</si>
  <si>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</si>
  <si>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</si>
  <si>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</si>
  <si>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</si>
  <si>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</si>
  <si>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</si>
  <si>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</si>
  <si>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</si>
  <si>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</si>
  <si>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</si>
  <si>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</si>
  <si>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</si>
  <si>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</si>
  <si>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</si>
  <si>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</si>
  <si>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</si>
  <si>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</si>
  <si>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</si>
  <si>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</si>
  <si>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</si>
  <si>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</si>
  <si>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</si>
  <si>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</si>
  <si>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</si>
  <si>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</si>
  <si>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</si>
  <si>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</si>
  <si>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</si>
  <si>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</si>
  <si>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</si>
  <si>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</si>
  <si>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</si>
  <si>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</si>
  <si>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</si>
  <si>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</si>
  <si>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</si>
  <si>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</si>
  <si>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</si>
  <si>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</si>
  <si>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</si>
  <si>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</si>
  <si>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</si>
  <si>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</si>
  <si>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</si>
  <si>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</si>
  <si>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</si>
  <si>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</si>
  <si>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</si>
  <si>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</si>
  <si>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</si>
  <si>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</si>
  <si>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</si>
  <si>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</si>
  <si>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</si>
  <si>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</si>
  <si>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</si>
  <si>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</si>
  <si>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</si>
  <si>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</si>
  <si>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</si>
  <si>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</si>
  <si>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</si>
  <si>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</si>
  <si>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</si>
  <si>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</si>
  <si>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</si>
  <si>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</si>
  <si>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</si>
  <si>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</si>
  <si>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</si>
  <si>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</si>
  <si>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</si>
  <si>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</si>
  <si>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</si>
  <si>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</si>
  <si>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</si>
  <si>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</si>
  <si>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</si>
  <si>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</si>
  <si>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</si>
  <si>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</si>
  <si>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</si>
  <si>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</si>
  <si>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</si>
  <si>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</si>
  <si>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</si>
  <si>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</si>
  <si>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</si>
  <si>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</si>
  <si>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</si>
  <si>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</si>
  <si>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</si>
  <si>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</si>
  <si>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</si>
  <si>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</si>
  <si>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</si>
  <si>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</si>
  <si>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</si>
  <si>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</si>
  <si>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</si>
  <si>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</si>
  <si>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</si>
  <si>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</si>
  <si>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</si>
  <si>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</si>
  <si>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</si>
  <si>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</si>
  <si>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</si>
  <si>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</si>
  <si>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</si>
  <si>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</si>
  <si>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</si>
  <si>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</si>
  <si>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</si>
  <si>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</si>
  <si>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</si>
  <si>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</si>
  <si>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</si>
  <si>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</si>
  <si>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</si>
  <si>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</si>
  <si>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</si>
  <si>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</si>
  <si>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</si>
  <si>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</si>
  <si>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</si>
  <si>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</si>
  <si>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</si>
  <si>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</si>
  <si>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</si>
  <si>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</si>
  <si>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</si>
  <si>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</si>
  <si>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</si>
  <si>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</si>
  <si>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</si>
  <si>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</si>
  <si>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</si>
  <si>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</si>
  <si>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</si>
  <si>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</si>
  <si>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</si>
  <si>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</si>
  <si>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</si>
  <si>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</si>
  <si>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</si>
  <si>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</si>
  <si>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</si>
  <si>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</si>
  <si>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</si>
  <si>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</si>
  <si>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</si>
  <si>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</si>
  <si>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</si>
  <si>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</si>
  <si>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</si>
  <si>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</si>
  <si>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</si>
  <si>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</si>
  <si>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</si>
  <si>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</si>
  <si>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</si>
  <si>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</si>
  <si>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</si>
  <si>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</si>
  <si>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</si>
  <si>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</si>
  <si>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</si>
  <si>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</si>
  <si>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</si>
  <si>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</si>
  <si>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</si>
  <si>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</si>
  <si>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</si>
  <si>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</si>
  <si>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</si>
  <si>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</si>
  <si>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</si>
  <si>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</si>
  <si>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</si>
  <si>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</si>
  <si>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</si>
  <si>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</si>
  <si>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</si>
  <si>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</si>
  <si>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</si>
  <si>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</si>
  <si>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</si>
  <si>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</si>
  <si>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</si>
  <si>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</si>
  <si>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</si>
  <si>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</si>
  <si>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</si>
  <si>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</si>
  <si>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</si>
  <si>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</si>
  <si>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</si>
  <si>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</si>
  <si>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</si>
  <si>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</si>
  <si>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</si>
  <si>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</si>
  <si>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</si>
  <si>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</si>
  <si>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</si>
  <si>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</si>
  <si>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</si>
  <si>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</si>
  <si>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</si>
  <si>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</si>
  <si>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</si>
  <si>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</si>
  <si>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</si>
  <si>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</si>
  <si>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</si>
  <si>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</si>
  <si>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</si>
  <si>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</si>
  <si>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</si>
  <si>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</si>
  <si>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</si>
  <si>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</si>
  <si>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</si>
  <si>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</si>
  <si>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</si>
  <si>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</si>
  <si>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</si>
  <si>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</si>
  <si>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</si>
  <si>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</si>
  <si>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</si>
  <si>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</si>
  <si>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</si>
  <si>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</si>
  <si>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</si>
  <si>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</si>
  <si>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</si>
  <si>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</si>
  <si>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</si>
  <si>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</si>
  <si>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</si>
  <si>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</si>
  <si>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</si>
  <si>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</si>
  <si>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</si>
  <si>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</si>
  <si>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</si>
  <si>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</si>
  <si>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</si>
  <si>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</si>
  <si>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</si>
  <si>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</si>
  <si>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</si>
  <si>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</si>
  <si>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</si>
  <si>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</si>
  <si>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</si>
  <si>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</si>
  <si>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</si>
  <si>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</si>
  <si>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</si>
  <si>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</si>
  <si>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</si>
  <si>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</si>
  <si>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</si>
  <si>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</si>
  <si>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</si>
  <si>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</si>
  <si>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</si>
  <si>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</si>
  <si>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</si>
  <si>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</si>
  <si>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</si>
  <si>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</si>
  <si>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</si>
  <si>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</si>
  <si>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</si>
  <si>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</si>
  <si>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</si>
  <si>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</si>
  <si>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</si>
  <si>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</si>
  <si>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</si>
  <si>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</si>
  <si>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</si>
  <si>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</si>
  <si>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</si>
  <si>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</si>
  <si>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</si>
  <si>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</si>
  <si>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</si>
  <si>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</si>
  <si>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</si>
  <si>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</si>
  <si>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</si>
  <si>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</si>
  <si>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</si>
  <si>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</si>
  <si>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</si>
  <si>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</si>
  <si>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</si>
  <si>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</si>
  <si>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</si>
  <si>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</si>
  <si>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</si>
  <si>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</si>
  <si>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</si>
  <si>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</si>
  <si>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</si>
  <si>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</si>
  <si>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</si>
  <si>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</si>
  <si>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</si>
  <si>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</si>
  <si>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</si>
  <si>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</si>
  <si>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</si>
  <si>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</si>
  <si>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</si>
  <si>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</si>
  <si>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</si>
  <si>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</si>
  <si>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</si>
  <si>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</si>
  <si>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</si>
  <si>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</si>
  <si>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</si>
  <si>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</si>
  <si>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</si>
  <si>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</si>
  <si>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</si>
  <si>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</si>
  <si>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</si>
  <si>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</si>
  <si>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</si>
  <si>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</si>
  <si>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</si>
  <si>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</si>
  <si>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</si>
  <si>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</si>
  <si>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</si>
  <si>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</si>
  <si>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</si>
  <si>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</si>
  <si>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</si>
  <si>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</si>
  <si>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</si>
  <si>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</si>
  <si>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</si>
  <si>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</si>
  <si>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</si>
  <si>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</si>
  <si>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</si>
  <si>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</si>
  <si>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</si>
  <si>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</si>
  <si>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</si>
  <si>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</si>
  <si>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</si>
  <si>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</si>
  <si>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</si>
  <si>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</si>
  <si>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</si>
  <si>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</si>
  <si>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</si>
  <si>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</si>
  <si>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</si>
  <si>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</si>
  <si>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</si>
  <si>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</si>
  <si>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</si>
  <si>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</si>
  <si>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</si>
  <si>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</si>
  <si>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</si>
  <si>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</si>
  <si>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</si>
  <si>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</si>
  <si>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</si>
  <si>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</si>
  <si>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</si>
  <si>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</si>
  <si>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</si>
  <si>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</si>
  <si>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</si>
  <si>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</si>
  <si>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</si>
  <si>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</si>
  <si>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</si>
  <si>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</si>
  <si>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</si>
  <si>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</si>
  <si>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</si>
  <si>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</si>
  <si>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</si>
  <si>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</si>
  <si>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</si>
  <si>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</si>
  <si>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</si>
  <si>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</si>
  <si>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</si>
  <si>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</si>
  <si>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</si>
  <si>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</si>
  <si>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</si>
  <si>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</si>
  <si>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</si>
  <si>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</si>
  <si>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</si>
  <si>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</si>
  <si>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</si>
  <si>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</si>
  <si>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</si>
  <si>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</si>
  <si>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</si>
  <si>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</si>
  <si>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</si>
  <si>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</si>
  <si>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</si>
  <si>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</si>
  <si>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</si>
  <si>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</si>
  <si>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</si>
  <si>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</si>
  <si>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</si>
  <si>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</si>
  <si>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</si>
  <si>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</si>
  <si>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</si>
  <si>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</si>
  <si>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</si>
  <si>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</si>
  <si>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</si>
  <si>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</si>
  <si>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</si>
  <si>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</si>
  <si>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</si>
  <si>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</si>
  <si>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</si>
  <si>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</si>
  <si>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</si>
  <si>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</si>
  <si>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</si>
  <si>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</si>
  <si>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</si>
  <si>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</si>
  <si>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</si>
  <si>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</si>
  <si>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</si>
  <si>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</si>
  <si>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</si>
  <si>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</si>
  <si>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</si>
  <si>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</si>
  <si>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</si>
  <si>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</si>
  <si>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</si>
  <si>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</si>
  <si>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</si>
  <si>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</si>
  <si>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</si>
  <si>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</si>
  <si>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</si>
  <si>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</si>
  <si>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</si>
  <si>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</si>
  <si>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</si>
  <si>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</si>
  <si>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</si>
  <si>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</si>
  <si>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</si>
  <si>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</si>
  <si>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</si>
  <si>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</si>
  <si>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</si>
  <si>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</si>
  <si>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</si>
  <si>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</si>
  <si>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</si>
  <si>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</si>
  <si>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</si>
  <si>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</si>
  <si>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</si>
  <si>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</si>
  <si>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</si>
  <si>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</si>
  <si>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</si>
  <si>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</si>
  <si>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</si>
  <si>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</si>
  <si>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</si>
  <si>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</si>
  <si>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</si>
  <si>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</si>
  <si>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</si>
  <si>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</si>
  <si>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</si>
  <si>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</si>
  <si>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</si>
  <si>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</si>
  <si>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</si>
  <si>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</si>
  <si>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</si>
  <si>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</si>
  <si>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</si>
  <si>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</si>
  <si>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</si>
  <si>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</si>
  <si>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</si>
  <si>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</si>
  <si>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</si>
  <si>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</si>
  <si>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</si>
  <si>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</si>
  <si>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</si>
  <si>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</si>
  <si>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</si>
  <si>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</si>
  <si>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</si>
  <si>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</si>
  <si>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</si>
  <si>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</si>
  <si>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</si>
  <si>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</si>
  <si>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</si>
  <si>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</si>
  <si>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</si>
  <si>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</si>
  <si>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</si>
  <si>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</si>
  <si>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</si>
  <si>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</si>
  <si>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</si>
  <si>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</si>
  <si>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</si>
  <si>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</si>
  <si>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</si>
  <si>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</si>
  <si>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</si>
  <si>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</si>
  <si>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</si>
  <si>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</si>
  <si>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</si>
  <si>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</si>
  <si>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</si>
  <si>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</si>
  <si>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</si>
  <si>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</si>
  <si>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</si>
  <si>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</si>
  <si>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</si>
  <si>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</si>
  <si>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</si>
  <si>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</si>
  <si>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</si>
  <si>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</si>
  <si>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</si>
  <si>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</si>
  <si>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</si>
  <si>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</si>
  <si>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</si>
  <si>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</si>
  <si>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</si>
  <si>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</si>
  <si>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</si>
  <si>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</si>
  <si>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</si>
  <si>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</si>
  <si>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</si>
  <si>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</si>
  <si>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</si>
  <si>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</si>
  <si>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</si>
  <si>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</si>
  <si>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</si>
  <si>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</si>
  <si>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</si>
  <si>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</si>
  <si>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</si>
  <si>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</si>
  <si>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</si>
  <si>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</si>
  <si>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</si>
  <si>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</si>
  <si>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</si>
  <si>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</si>
  <si>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</si>
  <si>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</si>
  <si>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</si>
  <si>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</si>
  <si>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</si>
  <si>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</si>
  <si>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</si>
  <si>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</si>
  <si>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</si>
  <si>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</si>
  <si>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</si>
  <si>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</si>
  <si>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</si>
  <si>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</si>
  <si>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</si>
  <si>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</si>
  <si>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</si>
  <si>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</si>
  <si>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</si>
  <si>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</si>
  <si>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</si>
  <si>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</si>
  <si>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</si>
  <si>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</si>
  <si>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</si>
  <si>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</si>
  <si>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</si>
  <si>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</si>
  <si>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</si>
  <si>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</si>
  <si>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</si>
  <si>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</si>
  <si>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</si>
  <si>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</si>
  <si>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</si>
  <si>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</si>
  <si>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</si>
  <si>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</si>
  <si>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</si>
  <si>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</si>
  <si>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</si>
  <si>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</si>
  <si>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</si>
  <si>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</si>
  <si>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</si>
  <si>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</si>
  <si>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</si>
  <si>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</si>
  <si>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</si>
  <si>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</si>
  <si>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</si>
  <si>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</si>
  <si>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</si>
  <si>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</si>
  <si>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</si>
  <si>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</si>
  <si>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</si>
  <si>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</si>
  <si>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</si>
  <si>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</si>
  <si>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</si>
  <si>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</si>
  <si>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</si>
  <si>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</si>
  <si>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</si>
  <si>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</si>
  <si>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</si>
  <si>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</si>
  <si>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</si>
  <si>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</si>
  <si>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</si>
  <si>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</si>
  <si>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</si>
  <si>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</si>
  <si>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</si>
  <si>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</si>
  <si>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</si>
  <si>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</si>
  <si>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</si>
  <si>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</si>
  <si>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</si>
  <si>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</si>
  <si>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</si>
  <si>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</si>
  <si>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</si>
  <si>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</si>
  <si>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</si>
  <si>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</si>
  <si>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</si>
  <si>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</si>
  <si>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</si>
  <si>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</si>
  <si>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</si>
  <si>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</si>
  <si>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</si>
  <si>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</si>
  <si>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</si>
  <si>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</si>
  <si>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</si>
  <si>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</si>
  <si>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</si>
  <si>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</si>
  <si>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</si>
  <si>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</si>
  <si>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</si>
  <si>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</si>
  <si>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</si>
  <si>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</si>
  <si>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</si>
  <si>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</si>
  <si>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</si>
  <si>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</si>
  <si>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</si>
  <si>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</si>
  <si>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</si>
  <si>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</si>
  <si>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</si>
  <si>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</si>
  <si>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</si>
  <si>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</si>
  <si>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</si>
  <si>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</si>
  <si>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</si>
  <si>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</si>
  <si>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</si>
  <si>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</si>
  <si>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</si>
  <si>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</si>
  <si>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</si>
  <si>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</si>
  <si>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</si>
  <si>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</si>
  <si>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</si>
  <si>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</si>
  <si>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</si>
  <si>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</si>
  <si>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</si>
  <si>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</si>
  <si>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</si>
  <si>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</si>
  <si>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</si>
  <si>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</si>
  <si>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</si>
  <si>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</si>
  <si>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</si>
  <si>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</si>
  <si>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</si>
  <si>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</si>
  <si>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</si>
  <si>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</si>
  <si>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</si>
  <si>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</si>
  <si>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</si>
  <si>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</si>
  <si>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</si>
  <si>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</si>
  <si>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</si>
  <si>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</si>
  <si>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</si>
  <si>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</si>
  <si>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</si>
  <si>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</si>
  <si>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</si>
  <si>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</si>
  <si>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</si>
  <si>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</si>
  <si>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</si>
  <si>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</si>
  <si>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</si>
  <si>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</si>
  <si>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</si>
  <si>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</si>
  <si>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</si>
  <si>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</si>
  <si>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</si>
  <si>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</si>
  <si>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</si>
  <si>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</si>
  <si>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</si>
  <si>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</si>
  <si>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</si>
  <si>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</si>
  <si>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</si>
  <si>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</si>
  <si>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</si>
  <si>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</si>
  <si>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</si>
  <si>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</si>
  <si>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</si>
  <si>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</si>
  <si>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</si>
  <si>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</si>
  <si>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</si>
  <si>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</si>
  <si>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</si>
  <si>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</si>
  <si>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</si>
  <si>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</si>
  <si>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</si>
  <si>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</si>
  <si>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</si>
  <si>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</si>
  <si>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</si>
  <si>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</si>
  <si>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</si>
  <si>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</si>
  <si>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</si>
  <si>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</si>
  <si>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</si>
  <si>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</si>
  <si>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</si>
  <si>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</si>
  <si>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</si>
  <si>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</si>
  <si>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</si>
  <si>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</si>
  <si>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</si>
  <si>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</si>
  <si>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</si>
  <si>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</si>
  <si>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</si>
  <si>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</si>
  <si>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</si>
  <si>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</si>
  <si>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</si>
  <si>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</si>
  <si>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</si>
  <si>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</si>
  <si>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</si>
  <si>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</si>
  <si>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</si>
  <si>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</si>
  <si>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</si>
  <si>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</si>
  <si>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</si>
  <si>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</si>
  <si>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</si>
  <si>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</si>
  <si>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</si>
  <si>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</si>
  <si>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</si>
  <si>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</si>
  <si>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</si>
  <si>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</si>
  <si>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</si>
  <si>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</si>
  <si>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</si>
  <si>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</si>
  <si>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</si>
  <si>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</si>
  <si>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</si>
  <si>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</si>
  <si>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</si>
  <si>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</si>
  <si>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</si>
  <si>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</si>
  <si>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</si>
  <si>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</si>
  <si>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</si>
  <si>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</si>
  <si>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</si>
  <si>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</si>
  <si>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</si>
  <si>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</si>
  <si>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</si>
  <si>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</si>
  <si>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</si>
  <si>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</si>
  <si>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</si>
  <si>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</si>
  <si>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</si>
  <si>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</si>
  <si>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</si>
  <si>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</si>
  <si>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</si>
  <si>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</si>
  <si>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</si>
  <si>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</si>
  <si>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</si>
  <si>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</si>
  <si>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</si>
  <si>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</si>
  <si>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</si>
  <si>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</si>
  <si>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</si>
  <si>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</si>
  <si>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</si>
  <si>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</si>
  <si>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</si>
  <si>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</si>
  <si>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</si>
  <si>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</si>
  <si>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</si>
  <si>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</si>
  <si>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</si>
  <si>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</si>
  <si>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</si>
  <si>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</si>
  <si>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</si>
  <si>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</si>
  <si>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</si>
  <si>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</si>
  <si>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</si>
  <si>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</si>
  <si>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</si>
  <si>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</si>
  <si>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</si>
  <si>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</si>
  <si>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</si>
  <si>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</si>
  <si>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</si>
  <si>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</si>
  <si>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</si>
  <si>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</si>
  <si>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</si>
  <si>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</si>
  <si>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</si>
  <si>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</si>
  <si>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</si>
  <si>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</si>
  <si>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</si>
  <si>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</si>
  <si>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</si>
  <si>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</si>
  <si>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</si>
  <si>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</si>
  <si>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</si>
  <si>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</si>
  <si>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</si>
  <si>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</si>
  <si>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</si>
  <si>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</si>
  <si>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</si>
  <si>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</si>
  <si>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</si>
  <si>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</si>
  <si>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</si>
  <si>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</si>
  <si>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</si>
  <si>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</si>
  <si>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</si>
  <si>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</si>
  <si>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</si>
  <si>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</si>
  <si>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</si>
  <si>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</si>
  <si>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</si>
  <si>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</si>
  <si>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</si>
  <si>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</si>
  <si>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</si>
  <si>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</si>
  <si>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</si>
  <si>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</si>
  <si>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</si>
  <si>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</si>
  <si>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</si>
  <si>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</si>
  <si>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</si>
  <si>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</si>
  <si>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</si>
  <si>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</si>
  <si>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</si>
  <si>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</si>
  <si>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</si>
  <si>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</si>
  <si>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</si>
  <si>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</si>
  <si>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</si>
  <si>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</si>
  <si>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</si>
  <si>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</si>
  <si>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</si>
  <si>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</si>
  <si>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</si>
  <si>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</si>
  <si>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</si>
  <si>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</si>
  <si>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</si>
  <si>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</si>
  <si>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</si>
  <si>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</si>
  <si>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</si>
  <si>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</si>
  <si>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</si>
  <si>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</si>
  <si>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</si>
  <si>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</si>
  <si>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</si>
  <si>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</si>
  <si>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</si>
  <si>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</si>
  <si>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</si>
  <si>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</si>
  <si>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</si>
  <si>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</si>
  <si>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</si>
  <si>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</si>
  <si>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</si>
  <si>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</si>
  <si>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</si>
  <si>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</si>
  <si>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</si>
  <si>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</si>
  <si>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</si>
  <si>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</si>
  <si>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</si>
  <si>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</si>
  <si>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</si>
  <si>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</si>
  <si>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</si>
  <si>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</si>
  <si>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</si>
  <si>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</si>
  <si>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</si>
  <si>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</si>
  <si>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</si>
  <si>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</si>
  <si>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</si>
  <si>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</si>
  <si>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</si>
  <si>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</si>
  <si>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</si>
  <si>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</si>
  <si>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</si>
  <si>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</si>
  <si>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</si>
  <si>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</si>
  <si>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</si>
  <si>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</si>
  <si>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</si>
  <si>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</si>
  <si>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</si>
  <si>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</si>
  <si>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</si>
  <si>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</si>
  <si>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</si>
  <si>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</si>
  <si>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</si>
  <si>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</si>
  <si>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</si>
  <si>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</si>
  <si>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</si>
  <si>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</si>
  <si>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</si>
  <si>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</si>
  <si>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</si>
  <si>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</si>
  <si>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</si>
  <si>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</si>
  <si>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</si>
  <si>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</si>
  <si>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</si>
  <si>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</si>
  <si>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</si>
  <si>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</si>
  <si>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</si>
  <si>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</si>
  <si>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</si>
  <si>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</si>
  <si>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</si>
  <si>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</si>
  <si>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</si>
  <si>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</si>
  <si>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</si>
  <si>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</si>
  <si>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</si>
  <si>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</si>
  <si>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</si>
  <si>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</si>
  <si>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</si>
  <si>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</si>
  <si>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</si>
  <si>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</si>
  <si>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</si>
  <si>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</si>
  <si>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</si>
  <si>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</si>
  <si>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</si>
  <si>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</si>
  <si>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</si>
  <si>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</si>
  <si>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</si>
  <si>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</si>
  <si>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</si>
  <si>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</si>
  <si>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</si>
  <si>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</si>
  <si>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</si>
  <si>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</si>
  <si>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</si>
  <si>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</si>
  <si>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</si>
  <si>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</si>
  <si>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</si>
  <si>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</si>
  <si>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</si>
  <si>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</si>
  <si>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</si>
  <si>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</si>
  <si>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</si>
  <si>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</si>
  <si>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</si>
  <si>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</si>
  <si>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</si>
  <si>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</si>
  <si>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</si>
  <si>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</si>
  <si>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</si>
  <si>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</si>
  <si>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</si>
  <si>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</si>
  <si>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</si>
  <si>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</si>
  <si>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</si>
  <si>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</si>
  <si>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</si>
  <si>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</si>
  <si>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</si>
  <si>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</si>
  <si>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</si>
  <si>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</si>
  <si>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</si>
  <si>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</si>
  <si>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</si>
  <si>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</si>
  <si>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</si>
  <si>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</si>
  <si>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</si>
  <si>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</si>
  <si>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</si>
  <si>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</si>
  <si>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</si>
  <si>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</si>
  <si>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</si>
  <si>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</si>
  <si>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</si>
  <si>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</si>
  <si>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</si>
  <si>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</si>
  <si>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</si>
  <si>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</si>
  <si>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</si>
  <si>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</si>
  <si>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</si>
  <si>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</si>
  <si>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</si>
  <si>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</si>
  <si>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</si>
  <si>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</si>
  <si>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</si>
  <si>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</si>
  <si>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</si>
  <si>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</si>
  <si>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</si>
  <si>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</si>
  <si>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</si>
  <si>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</si>
  <si>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</si>
  <si>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</si>
  <si>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</si>
  <si>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</si>
  <si>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</si>
  <si>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</si>
  <si>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</si>
  <si>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</si>
  <si>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</si>
  <si>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</si>
  <si>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</si>
  <si>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</si>
  <si>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</si>
  <si>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</si>
  <si>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</si>
  <si>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</si>
  <si>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</si>
  <si>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</si>
  <si>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</si>
  <si>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</si>
  <si>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</si>
  <si>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</si>
  <si>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</si>
  <si>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</si>
  <si>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</si>
  <si>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</si>
  <si>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</si>
  <si>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</si>
  <si>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</si>
  <si>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</si>
  <si>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</si>
  <si>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</si>
  <si>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</si>
  <si>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</si>
  <si>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</si>
  <si>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</si>
  <si>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</si>
  <si>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</si>
  <si>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</si>
  <si>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</si>
  <si>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</si>
  <si>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</si>
  <si>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</si>
  <si>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</si>
  <si>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</si>
  <si>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</si>
  <si>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</si>
  <si>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</si>
  <si>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</si>
  <si>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</si>
  <si>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</si>
  <si>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</si>
  <si>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</si>
  <si>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</si>
  <si>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</si>
  <si>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</si>
  <si>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</si>
  <si>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</si>
  <si>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</si>
  <si>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</si>
  <si>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</si>
  <si>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</si>
  <si>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</si>
  <si>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</si>
  <si>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</si>
  <si>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</si>
  <si>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</si>
  <si>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</si>
  <si>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</si>
  <si>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</si>
  <si>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</si>
  <si>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</si>
  <si>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</si>
  <si>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</si>
  <si>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</si>
  <si>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</si>
  <si>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</si>
  <si>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</si>
  <si>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</si>
  <si>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</si>
  <si>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</si>
  <si>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</si>
  <si>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</si>
  <si>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</si>
  <si>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</si>
  <si>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</si>
  <si>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</si>
  <si>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</si>
  <si>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</si>
  <si>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</si>
  <si>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</si>
  <si>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</si>
  <si>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</si>
  <si>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</si>
  <si>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</si>
  <si>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</si>
  <si>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</si>
  <si>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</si>
  <si>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</si>
  <si>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</si>
  <si>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</si>
  <si>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</si>
  <si>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</si>
  <si>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</si>
  <si>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</si>
  <si>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</si>
  <si>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</si>
  <si>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</si>
  <si>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</si>
  <si>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</si>
  <si>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</si>
  <si>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</si>
  <si>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</si>
  <si>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</si>
  <si>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</si>
  <si>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</si>
  <si>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</si>
  <si>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</si>
  <si>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</si>
  <si>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</si>
  <si>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</si>
  <si>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</si>
  <si>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</si>
  <si>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</si>
  <si>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</si>
  <si>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</si>
  <si>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</si>
  <si>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</si>
  <si>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</si>
  <si>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</si>
  <si>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</si>
  <si>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</si>
  <si>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</si>
  <si>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</si>
  <si>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</si>
  <si>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</si>
  <si>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</si>
  <si>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</si>
  <si>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</si>
  <si>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</si>
  <si>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</si>
  <si>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</si>
  <si>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</si>
  <si>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</si>
  <si>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</si>
  <si>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</si>
  <si>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</si>
  <si>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</si>
  <si>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</si>
  <si>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</si>
  <si>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</si>
  <si>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</si>
  <si>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</si>
  <si>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</si>
  <si>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</si>
  <si>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</si>
  <si>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</si>
  <si>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</si>
  <si>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</si>
  <si>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</si>
  <si>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</si>
  <si>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</si>
  <si>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</si>
  <si>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</si>
  <si>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</si>
  <si>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</si>
  <si>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</si>
  <si>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</si>
  <si>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</si>
  <si>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</si>
  <si>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</si>
  <si>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</si>
  <si>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</si>
  <si>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</si>
  <si>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</si>
  <si>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</si>
  <si>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</si>
  <si>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</si>
  <si>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</si>
  <si>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</si>
  <si>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</si>
  <si>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</si>
  <si>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</si>
  <si>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</si>
  <si>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</si>
  <si>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</si>
  <si>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</si>
  <si>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</si>
  <si>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</si>
  <si>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</si>
  <si>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</si>
  <si>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</si>
  <si>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</si>
  <si>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</si>
  <si>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</si>
  <si>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</si>
  <si>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</si>
  <si>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</si>
  <si>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</si>
  <si>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</si>
  <si>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</si>
  <si>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</si>
  <si>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</si>
  <si>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</si>
  <si>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</si>
  <si>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</si>
  <si>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</si>
  <si>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</si>
  <si>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</si>
  <si>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</si>
  <si>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</si>
  <si>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</si>
  <si>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</si>
  <si>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</si>
  <si>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</si>
  <si>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</si>
  <si>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</si>
  <si>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</si>
  <si>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</si>
  <si>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</si>
  <si>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</si>
  <si>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</si>
  <si>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</si>
  <si>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</si>
  <si>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</si>
  <si>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</si>
  <si>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</si>
  <si>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</si>
  <si>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</si>
  <si>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</si>
  <si>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</si>
  <si>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</si>
  <si>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</si>
  <si>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</si>
  <si>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</si>
  <si>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</si>
  <si>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</si>
  <si>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</si>
  <si>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</si>
  <si>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</si>
  <si>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</si>
  <si>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</si>
  <si>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</si>
  <si>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</si>
  <si>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</si>
  <si>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</si>
  <si>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</si>
  <si>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</si>
  <si>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</si>
  <si>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</si>
  <si>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</si>
  <si>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</si>
  <si>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</si>
  <si>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</si>
  <si>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</si>
  <si>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</si>
  <si>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</si>
  <si>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</si>
  <si>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</si>
  <si>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</si>
  <si>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</si>
  <si>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</si>
  <si>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</si>
  <si>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</si>
  <si>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</si>
  <si>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</si>
  <si>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</si>
  <si>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</si>
  <si>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</si>
  <si>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</si>
  <si>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</si>
  <si>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</si>
  <si>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</si>
  <si>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</si>
  <si>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</si>
  <si>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</si>
  <si>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</si>
  <si>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</si>
  <si>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</si>
  <si>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</si>
  <si>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</si>
  <si>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</si>
  <si>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</si>
  <si>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</si>
  <si>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</si>
  <si>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</si>
  <si>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</si>
  <si>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</si>
  <si>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</si>
  <si>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</si>
  <si>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</si>
  <si>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</si>
  <si>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</si>
  <si>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</si>
  <si>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</si>
  <si>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</si>
  <si>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</si>
  <si>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</si>
  <si>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</si>
  <si>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</si>
  <si>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</si>
  <si>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</si>
  <si>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</si>
  <si>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</si>
  <si>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</si>
  <si>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</si>
  <si>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</si>
  <si>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</si>
  <si>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</si>
  <si>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</si>
  <si>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</si>
  <si>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</si>
  <si>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</si>
  <si>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</si>
  <si>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</si>
  <si>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</si>
  <si>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</si>
  <si>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</si>
  <si>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</si>
  <si>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</si>
  <si>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</si>
  <si>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</si>
  <si>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</si>
  <si>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</si>
  <si>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</si>
  <si>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</si>
  <si>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</si>
  <si>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</si>
  <si>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</si>
  <si>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</si>
  <si>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</si>
  <si>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</si>
  <si>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</si>
  <si>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</si>
  <si>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</si>
  <si>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</si>
  <si>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</si>
  <si>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</si>
  <si>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</si>
  <si>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</si>
  <si>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</si>
  <si>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</si>
  <si>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</si>
  <si>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</si>
  <si>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</si>
  <si>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</si>
  <si>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</si>
  <si>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</si>
  <si>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</si>
  <si>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</si>
  <si>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</si>
  <si>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</si>
  <si>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</si>
  <si>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</si>
  <si>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</si>
  <si>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</si>
  <si>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</si>
  <si>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</si>
  <si>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</si>
  <si>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</si>
  <si>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</si>
  <si>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</si>
  <si>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</si>
  <si>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</si>
  <si>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</si>
  <si>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</si>
  <si>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</si>
  <si>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</si>
  <si>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</si>
  <si>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</si>
  <si>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</si>
  <si>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</si>
  <si>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</si>
  <si>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</si>
  <si>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</si>
  <si>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</si>
  <si>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</si>
  <si>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</si>
  <si>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</si>
  <si>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</si>
  <si>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</si>
  <si>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</si>
  <si>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</si>
  <si>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</si>
  <si>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</si>
  <si>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</si>
  <si>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</si>
  <si>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</si>
  <si>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</si>
  <si>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</si>
  <si>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</si>
  <si>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</si>
  <si>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</si>
  <si>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</si>
  <si>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</si>
  <si>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</si>
  <si>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</si>
  <si>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</si>
  <si>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</si>
  <si>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</si>
  <si>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</si>
  <si>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</si>
  <si>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</si>
  <si>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</si>
  <si>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</si>
  <si>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</si>
  <si>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</si>
  <si>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</si>
  <si>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</si>
  <si>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</si>
  <si>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</si>
  <si>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</si>
  <si>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</si>
  <si>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</si>
  <si>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</si>
  <si>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</si>
  <si>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</si>
  <si>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</si>
  <si>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</si>
  <si>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</si>
  <si>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</si>
  <si>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</si>
  <si>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</si>
  <si>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</si>
  <si>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</si>
  <si>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</si>
  <si>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</si>
  <si>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</si>
  <si>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</si>
  <si>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</si>
  <si>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</si>
  <si>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</si>
  <si>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</si>
  <si>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</si>
  <si>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</si>
  <si>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</si>
  <si>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</si>
  <si>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</si>
  <si>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</si>
  <si>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</si>
  <si>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</si>
  <si>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</si>
  <si>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</si>
  <si>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</si>
  <si>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</si>
  <si>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</si>
  <si>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</si>
  <si>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</si>
  <si>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</si>
  <si>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</si>
  <si>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</si>
  <si>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</si>
  <si>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</si>
  <si>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</si>
  <si>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</si>
  <si>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</si>
  <si>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</si>
  <si>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</si>
  <si>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</si>
  <si>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</si>
  <si>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</si>
  <si>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</si>
  <si>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</si>
  <si>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</si>
  <si>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</si>
  <si>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</si>
  <si>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</si>
  <si>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</si>
  <si>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</si>
  <si>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</si>
  <si>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</si>
  <si>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</si>
  <si>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</si>
  <si>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</si>
  <si>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</si>
  <si>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</si>
  <si>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</si>
  <si>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</si>
  <si>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</si>
  <si>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</si>
  <si>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</si>
  <si>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</si>
  <si>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</si>
  <si>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</si>
  <si>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</si>
  <si>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</si>
  <si>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</si>
  <si>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</si>
  <si>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</si>
  <si>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</si>
  <si>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</si>
  <si>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</si>
  <si>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</si>
  <si>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</si>
  <si>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</si>
  <si>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</si>
  <si>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</si>
  <si>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</si>
  <si>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</si>
  <si>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</si>
  <si>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</si>
  <si>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</si>
  <si>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</si>
  <si>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</si>
  <si>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</si>
  <si>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</si>
  <si>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</si>
  <si>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</si>
  <si>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</si>
  <si>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</si>
  <si>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</si>
  <si>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</si>
  <si>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</si>
  <si>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</si>
  <si>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</si>
  <si>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</si>
  <si>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</si>
  <si>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</si>
  <si>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</si>
  <si>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</si>
  <si>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</si>
  <si>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</si>
  <si>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</si>
  <si>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</si>
  <si>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</si>
  <si>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</si>
  <si>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</si>
  <si>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</si>
  <si>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</si>
  <si>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</si>
  <si>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</si>
  <si>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</si>
  <si>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</si>
  <si>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</si>
  <si>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</si>
  <si>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</si>
  <si>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</si>
  <si>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</si>
  <si>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</si>
  <si>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</si>
  <si>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</si>
  <si>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</si>
  <si>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</si>
  <si>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</si>
  <si>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</si>
  <si>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</si>
  <si>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</si>
  <si>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</si>
  <si>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</si>
  <si>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</si>
  <si>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</si>
  <si>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</si>
  <si>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</si>
  <si>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</si>
  <si>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</si>
  <si>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</si>
  <si>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</si>
  <si>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</si>
  <si>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</si>
  <si>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</si>
  <si>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</si>
  <si>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</si>
  <si>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</si>
  <si>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</si>
  <si>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</si>
  <si>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</si>
  <si>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</si>
  <si>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</si>
  <si>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</si>
  <si>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</si>
  <si>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</si>
  <si>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</si>
  <si>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</si>
  <si>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</si>
  <si>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</si>
  <si>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</si>
  <si>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</si>
  <si>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</si>
  <si>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</si>
  <si>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</si>
  <si>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</si>
  <si>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</si>
  <si>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</si>
  <si>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</si>
  <si>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</si>
  <si>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</si>
  <si>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</si>
  <si>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</si>
  <si>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</si>
  <si>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</si>
  <si>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</si>
  <si>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</si>
  <si>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</si>
  <si>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</si>
  <si>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</si>
  <si>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</si>
  <si>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</si>
  <si>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</si>
  <si>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</si>
  <si>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</si>
  <si>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</si>
  <si>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</si>
  <si>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</si>
  <si>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</si>
  <si>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</si>
  <si>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</si>
  <si>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</si>
  <si>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</si>
  <si>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</si>
  <si>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</si>
  <si>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</si>
  <si>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</si>
  <si>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</si>
  <si>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</si>
  <si>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</si>
  <si>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</si>
  <si>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</si>
  <si>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</si>
  <si>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</si>
  <si>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</si>
  <si>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</si>
  <si>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</si>
  <si>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</si>
  <si>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</si>
  <si>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</si>
  <si>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</si>
  <si>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</si>
  <si>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</si>
  <si>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</si>
  <si>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</si>
  <si>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</si>
  <si>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</si>
  <si>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</si>
  <si>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</si>
  <si>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</si>
  <si>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</si>
  <si>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</si>
  <si>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</si>
  <si>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</si>
  <si>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</si>
  <si>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</si>
  <si>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</si>
  <si>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</si>
  <si>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</si>
  <si>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</si>
  <si>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</si>
  <si>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</si>
  <si>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</si>
  <si>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</si>
  <si>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</si>
  <si>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</si>
  <si>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</si>
  <si>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</si>
  <si>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</si>
  <si>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</si>
  <si>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</si>
  <si>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</si>
  <si>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</si>
  <si>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</si>
  <si>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</si>
  <si>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</si>
  <si>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</si>
  <si>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</si>
  <si>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</si>
  <si>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</si>
  <si>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</si>
  <si>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</si>
  <si>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</si>
  <si>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</si>
  <si>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</si>
  <si>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</si>
  <si>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</si>
  <si>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</si>
  <si>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</si>
  <si>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</si>
  <si>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</si>
  <si>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</si>
  <si>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</si>
  <si>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</si>
  <si>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</si>
  <si>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</si>
  <si>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</si>
  <si>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</si>
  <si>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</si>
  <si>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</si>
  <si>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</si>
  <si>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</si>
  <si>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</si>
  <si>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</si>
  <si>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</si>
  <si>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</si>
  <si>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</si>
  <si>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</si>
  <si>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</si>
  <si>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</si>
  <si>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</si>
  <si>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</si>
  <si>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</si>
  <si>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</si>
  <si>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</si>
  <si>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</si>
  <si>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</si>
  <si>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</si>
  <si>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</si>
  <si>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</si>
  <si>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</si>
  <si>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</si>
  <si>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</si>
  <si>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</si>
  <si>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</si>
  <si>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</si>
  <si>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</si>
  <si>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</si>
  <si>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</si>
  <si>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</si>
  <si>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</si>
  <si>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</si>
  <si>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</si>
  <si>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</si>
  <si>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</si>
  <si>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</si>
  <si>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</si>
  <si>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</si>
  <si>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</si>
  <si>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</si>
  <si>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</si>
  <si>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</si>
  <si>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</si>
  <si>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</si>
  <si>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</si>
  <si>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</si>
  <si>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</si>
  <si>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</si>
  <si>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</si>
  <si>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</si>
  <si>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</si>
  <si>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</si>
  <si>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</si>
  <si>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</si>
  <si>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</si>
  <si>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</si>
  <si>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</si>
  <si>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</si>
  <si>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</si>
  <si>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</si>
  <si>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</si>
  <si>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</si>
  <si>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</si>
  <si>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</si>
  <si>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</si>
  <si>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</si>
  <si>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</si>
  <si>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</si>
  <si>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</si>
  <si>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</si>
  <si>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</si>
  <si>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</si>
  <si>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</si>
  <si>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</si>
  <si>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</si>
  <si>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</si>
  <si>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</si>
  <si>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</si>
  <si>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</si>
  <si>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</si>
  <si>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</si>
  <si>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</si>
  <si>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</si>
  <si>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</si>
  <si>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</si>
  <si>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</si>
  <si>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</si>
  <si>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</si>
  <si>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</si>
  <si>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</si>
  <si>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</si>
  <si>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</si>
  <si>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</si>
  <si>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</si>
  <si>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</si>
  <si>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</si>
  <si>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</si>
  <si>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</si>
  <si>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</si>
  <si>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</si>
  <si>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</si>
  <si>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</si>
  <si>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</si>
  <si>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</si>
  <si>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</si>
  <si>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</si>
  <si>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</si>
  <si>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</si>
  <si>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</si>
  <si>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</si>
  <si>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</si>
  <si>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</si>
  <si>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</si>
  <si>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</si>
  <si>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</si>
  <si>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</si>
  <si>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</si>
  <si>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</si>
  <si>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</si>
  <si>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</si>
  <si>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</si>
  <si>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</si>
  <si>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</si>
  <si>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</si>
  <si>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</si>
  <si>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</si>
  <si>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</si>
  <si>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</si>
  <si>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</si>
  <si>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</si>
  <si>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</si>
  <si>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</si>
  <si>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</si>
  <si>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</si>
  <si>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</si>
  <si>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</si>
  <si>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</si>
  <si>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</si>
  <si>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</si>
  <si>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</si>
  <si>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</si>
  <si>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</si>
  <si>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</si>
  <si>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</si>
  <si>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</si>
  <si>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</si>
  <si>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</si>
  <si>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</si>
  <si>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</si>
  <si>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</si>
  <si>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</si>
  <si>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</si>
  <si>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</si>
  <si>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</si>
  <si>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</si>
  <si>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</si>
  <si>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</si>
  <si>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</si>
  <si>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</si>
  <si>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</si>
  <si>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</si>
  <si>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</si>
  <si>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</si>
  <si>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</si>
  <si>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</si>
  <si>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</si>
  <si>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</si>
  <si>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</si>
  <si>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</si>
  <si>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</si>
  <si>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</si>
  <si>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</si>
  <si>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</si>
  <si>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</si>
  <si>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</si>
  <si>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</si>
  <si>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</si>
  <si>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</si>
  <si>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</si>
  <si>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</si>
  <si>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</si>
  <si>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</si>
  <si>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</si>
  <si>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</si>
  <si>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</si>
  <si>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</si>
  <si>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</si>
  <si>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</si>
  <si>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</si>
  <si>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</si>
  <si>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</si>
  <si>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</si>
  <si>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</si>
  <si>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</si>
  <si>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</si>
  <si>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</si>
  <si>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</si>
  <si>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</si>
  <si>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</si>
  <si>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</si>
  <si>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</si>
  <si>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</si>
  <si>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</si>
  <si>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</si>
  <si>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</si>
  <si>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</si>
  <si>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</si>
  <si>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</si>
  <si>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</si>
  <si>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</si>
  <si>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</si>
  <si>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</si>
  <si>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</si>
  <si>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</si>
  <si>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</si>
  <si>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</si>
  <si>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</si>
  <si>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</si>
  <si>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</si>
  <si>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</si>
  <si>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</si>
  <si>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</si>
  <si>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</si>
  <si>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</si>
  <si>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</si>
  <si>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</si>
  <si>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</si>
  <si>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</si>
  <si>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</si>
  <si>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</si>
  <si>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</si>
  <si>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</si>
  <si>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</si>
  <si>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</si>
  <si>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</si>
  <si>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</si>
  <si>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</si>
  <si>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</si>
  <si>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</si>
  <si>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</si>
  <si>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</si>
  <si>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</si>
  <si>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</si>
  <si>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</si>
  <si>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</si>
  <si>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</si>
  <si>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</si>
  <si>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</si>
  <si>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</si>
  <si>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</si>
  <si>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</si>
  <si>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</si>
  <si>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</si>
  <si>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</si>
  <si>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</si>
  <si>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</si>
  <si>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</si>
  <si>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</si>
  <si>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</si>
  <si>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</si>
  <si>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</si>
  <si>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</si>
  <si>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</si>
  <si>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</si>
  <si>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</si>
  <si>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</si>
  <si>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</si>
  <si>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</si>
  <si>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</si>
  <si>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</si>
  <si>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</si>
  <si>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</si>
  <si>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</si>
  <si>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</si>
  <si>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</si>
  <si>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</si>
  <si>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</si>
  <si>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</si>
  <si>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</si>
  <si>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</si>
  <si>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</si>
  <si>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</si>
  <si>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</si>
  <si>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</si>
  <si>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</si>
  <si>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</si>
  <si>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</si>
  <si>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</si>
  <si>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</si>
  <si>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</si>
  <si>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</si>
  <si>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</si>
  <si>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</si>
  <si>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</si>
  <si>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</si>
  <si>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</si>
  <si>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</si>
  <si>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</si>
  <si>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</si>
  <si>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</si>
  <si>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</si>
  <si>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</si>
  <si>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</si>
  <si>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</si>
  <si>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</si>
  <si>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</si>
  <si>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</si>
  <si>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</si>
  <si>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</si>
  <si>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</si>
  <si>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</si>
  <si>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</si>
  <si>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</si>
  <si>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</si>
  <si>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</si>
  <si>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</si>
  <si>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</si>
  <si>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</si>
  <si>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</si>
  <si>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</si>
  <si>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</si>
  <si>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</si>
  <si>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</si>
  <si>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</si>
  <si>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</si>
  <si>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</si>
  <si>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</si>
  <si>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</si>
  <si>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</si>
  <si>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</si>
  <si>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</si>
  <si>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</si>
  <si>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</si>
  <si>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</si>
  <si>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</si>
  <si>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</si>
  <si>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</si>
  <si>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</si>
  <si>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</si>
  <si>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</si>
  <si>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</si>
  <si>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</si>
  <si>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</si>
  <si>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</si>
  <si>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</si>
  <si>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</si>
  <si>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</si>
  <si>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</si>
  <si>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</si>
  <si>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</si>
  <si>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</si>
  <si>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</si>
  <si>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</si>
  <si>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</si>
  <si>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</si>
  <si>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</si>
  <si>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</si>
  <si>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</si>
  <si>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</si>
  <si>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</si>
  <si>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</si>
  <si>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</si>
  <si>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</si>
  <si>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</si>
  <si>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</si>
  <si>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</si>
  <si>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</si>
  <si>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</si>
  <si>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</si>
  <si>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</si>
  <si>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</si>
  <si>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</si>
  <si>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</si>
  <si>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</si>
  <si>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</si>
  <si>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</si>
  <si>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</si>
  <si>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</si>
  <si>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</si>
  <si>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</si>
  <si>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</si>
  <si>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</si>
  <si>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</si>
  <si>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</si>
  <si>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</si>
  <si>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</si>
  <si>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</si>
  <si>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</si>
  <si>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</si>
  <si>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</si>
  <si>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</si>
  <si>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</si>
  <si>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</si>
  <si>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</si>
  <si>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</si>
  <si>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</si>
  <si>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</si>
  <si>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</si>
  <si>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</si>
  <si>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</si>
  <si>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</si>
  <si>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</si>
  <si>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</si>
  <si>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</si>
  <si>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</si>
  <si>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</si>
  <si>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</si>
  <si>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</si>
  <si>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</si>
  <si>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</si>
  <si>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</si>
  <si>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</si>
  <si>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</si>
  <si>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</si>
  <si>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</si>
  <si>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</si>
  <si>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</si>
  <si>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</si>
  <si>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</si>
  <si>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</si>
  <si>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</si>
  <si>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</si>
  <si>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</si>
  <si>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</si>
  <si>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</si>
  <si>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</si>
  <si>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</si>
  <si>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</si>
  <si>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</si>
  <si>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</si>
  <si>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</si>
  <si>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</si>
  <si>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</si>
  <si>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</si>
  <si>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</si>
  <si>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</si>
  <si>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</si>
  <si>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</si>
  <si>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</si>
  <si>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</si>
  <si>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</si>
  <si>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</si>
  <si>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</si>
  <si>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</si>
  <si>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</si>
  <si>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</si>
  <si>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</si>
  <si>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</si>
  <si>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</si>
  <si>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</si>
  <si>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</si>
  <si>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</si>
  <si>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</si>
  <si>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</si>
  <si>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</si>
  <si>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</si>
  <si>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</si>
  <si>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</si>
  <si>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</si>
  <si>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</si>
  <si>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</si>
  <si>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</si>
  <si>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</si>
  <si>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</si>
  <si>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</si>
  <si>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</si>
  <si>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</si>
  <si>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</si>
  <si>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</si>
  <si>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</si>
  <si>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</si>
  <si>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</si>
  <si>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</si>
  <si>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</si>
  <si>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</si>
  <si>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</si>
  <si>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</si>
  <si>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</si>
  <si>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</si>
  <si>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</si>
  <si>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</si>
  <si>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</si>
  <si>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</si>
  <si>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</si>
  <si>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</si>
  <si>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</si>
  <si>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</si>
  <si>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</si>
  <si>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</si>
  <si>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</si>
  <si>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</si>
  <si>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</si>
  <si>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</si>
  <si>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</si>
  <si>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</si>
  <si>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</si>
  <si>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</si>
  <si>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</si>
  <si>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</si>
  <si>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</si>
  <si>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</si>
  <si>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</si>
  <si>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</si>
  <si>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</si>
  <si>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</si>
  <si>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</si>
  <si>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</si>
  <si>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</si>
  <si>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</si>
  <si>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</si>
  <si>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</si>
  <si>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</si>
  <si>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</si>
  <si>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</si>
  <si>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</si>
  <si>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</si>
  <si>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</si>
  <si>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</si>
  <si>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</si>
  <si>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</si>
  <si>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</si>
  <si>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</si>
  <si>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</si>
  <si>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</si>
  <si>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</si>
  <si>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</si>
  <si>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</si>
  <si>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</si>
  <si>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</si>
  <si>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</si>
  <si>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</si>
  <si>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</si>
  <si>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</si>
  <si>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</si>
  <si>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</si>
  <si>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</si>
  <si>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</si>
  <si>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</si>
  <si>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</si>
  <si>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</si>
  <si>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</si>
  <si>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</si>
  <si>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</si>
  <si>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</si>
  <si>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</si>
  <si>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</si>
  <si>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</si>
  <si>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</si>
  <si>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</si>
  <si>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</si>
  <si>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</si>
  <si>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</si>
  <si>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</si>
  <si>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</si>
  <si>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</si>
  <si>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</si>
  <si>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</si>
  <si>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</si>
  <si>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</si>
  <si>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</si>
  <si>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</si>
  <si>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</si>
  <si>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</si>
  <si>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</si>
  <si>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</si>
  <si>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</si>
  <si>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</si>
  <si>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</si>
  <si>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</si>
  <si>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</si>
  <si>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</si>
  <si>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</si>
  <si>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</si>
  <si>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</si>
  <si>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</si>
  <si>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</si>
  <si>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</si>
  <si>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</si>
  <si>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</si>
  <si>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</si>
  <si>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</si>
  <si>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</si>
  <si>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</si>
  <si>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</si>
  <si>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</si>
  <si>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</si>
  <si>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</si>
  <si>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</si>
  <si>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</si>
  <si>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</si>
  <si>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</si>
  <si>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</si>
  <si>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</si>
  <si>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</si>
  <si>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</si>
  <si>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</si>
  <si>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</si>
  <si>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</si>
  <si>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</si>
  <si>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</si>
  <si>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</si>
  <si>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</si>
  <si>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</si>
  <si>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</si>
  <si>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</si>
  <si>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</si>
  <si>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</si>
  <si>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</si>
  <si>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</si>
  <si>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</si>
  <si>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</si>
  <si>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</si>
  <si>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</si>
  <si>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</si>
  <si>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</si>
  <si>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</si>
  <si>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</si>
  <si>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</si>
  <si>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</si>
  <si>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</si>
  <si>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</si>
  <si>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</si>
  <si>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</si>
  <si>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</si>
  <si>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</si>
  <si>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</si>
  <si>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</si>
  <si>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</si>
  <si>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</si>
  <si>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</si>
  <si>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</si>
  <si>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</si>
  <si>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</si>
  <si>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</si>
  <si>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</si>
  <si>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</si>
  <si>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</si>
  <si>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</si>
  <si>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</si>
  <si>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</si>
  <si>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</si>
  <si>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</si>
  <si>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</si>
  <si>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</si>
  <si>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</si>
  <si>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</si>
  <si>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</si>
  <si>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</si>
  <si>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</si>
  <si>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</si>
  <si>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</si>
  <si>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</si>
  <si>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</si>
  <si>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</si>
  <si>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</si>
  <si>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</si>
  <si>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</si>
  <si>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</si>
  <si>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</si>
  <si>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</si>
  <si>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</si>
  <si>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</si>
  <si>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</si>
  <si>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</si>
  <si>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</si>
  <si>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</si>
  <si>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</si>
  <si>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</si>
  <si>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</si>
  <si>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</si>
  <si>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</si>
  <si>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</si>
  <si>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</si>
  <si>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</si>
  <si>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</si>
  <si>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</si>
  <si>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</si>
  <si>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</si>
  <si>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</si>
  <si>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</si>
  <si>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</si>
  <si>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</si>
  <si>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</si>
  <si>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</si>
  <si>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</si>
  <si>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</si>
  <si>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</si>
  <si>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</si>
  <si>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</si>
  <si>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</si>
  <si>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</si>
  <si>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</si>
  <si>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</si>
  <si>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</si>
  <si>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</si>
  <si>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</si>
  <si>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</si>
  <si>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</si>
  <si>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</si>
  <si>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</si>
  <si>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</si>
  <si>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</si>
  <si>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</si>
  <si>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</si>
  <si>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</si>
  <si>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</si>
  <si>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</si>
  <si>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</si>
  <si>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</si>
  <si>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</si>
  <si>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</si>
  <si>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</si>
  <si>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</si>
  <si>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</si>
  <si>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</si>
  <si>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</si>
  <si>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</si>
  <si>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</si>
  <si>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</si>
  <si>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</si>
  <si>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</si>
  <si>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</si>
  <si>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</si>
  <si>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</si>
  <si>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</si>
  <si>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</si>
  <si>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</si>
  <si>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</si>
  <si>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</si>
  <si>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</si>
  <si>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</si>
  <si>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</si>
  <si>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</si>
  <si>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</si>
  <si>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</si>
  <si>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</si>
  <si>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</si>
  <si>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</si>
  <si>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</si>
  <si>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</si>
  <si>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</si>
  <si>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</si>
  <si>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</si>
  <si>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</si>
  <si>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</si>
  <si>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</si>
  <si>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</si>
  <si>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</si>
  <si>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</si>
  <si>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</si>
  <si>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</si>
  <si>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</si>
  <si>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</si>
  <si>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</si>
  <si>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</si>
  <si>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</si>
  <si>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</si>
  <si>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</si>
  <si>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</si>
  <si>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</si>
  <si>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</si>
  <si>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</si>
  <si>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</si>
  <si>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</si>
  <si>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</si>
  <si>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</si>
  <si>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</si>
  <si>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</si>
  <si>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</si>
  <si>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</si>
  <si>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</si>
  <si>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</si>
  <si>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</si>
  <si>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</si>
  <si>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</si>
  <si>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</si>
  <si>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</si>
  <si>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</si>
  <si>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</si>
  <si>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</si>
  <si>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</si>
  <si>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</si>
  <si>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</si>
  <si>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</si>
  <si>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</si>
  <si>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</si>
  <si>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</si>
  <si>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</si>
  <si>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</si>
  <si>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</si>
  <si>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</si>
  <si>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</si>
  <si>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</si>
  <si>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</si>
  <si>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</si>
  <si>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</si>
  <si>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</si>
  <si>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</si>
  <si>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</si>
  <si>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</si>
  <si>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</si>
  <si>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</si>
  <si>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</si>
  <si>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</si>
  <si>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</si>
  <si>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</si>
  <si>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</si>
  <si>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</si>
  <si>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</si>
  <si>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</si>
  <si>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</si>
  <si>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</si>
  <si>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</si>
  <si>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</si>
  <si>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</si>
  <si>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</si>
  <si>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</si>
  <si>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</si>
  <si>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</si>
  <si>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</si>
  <si>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</si>
  <si>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</si>
  <si>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</si>
  <si>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</si>
  <si>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</si>
  <si>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</si>
  <si>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</si>
  <si>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</si>
  <si>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</si>
  <si>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</si>
  <si>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</si>
  <si>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</si>
  <si>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</si>
  <si>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</si>
  <si>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</si>
  <si>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</si>
  <si>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</si>
  <si>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</si>
  <si>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</si>
  <si>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</si>
  <si>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</si>
  <si>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</si>
  <si>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</si>
  <si>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</si>
  <si>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</si>
  <si>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</si>
  <si>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</si>
  <si>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</si>
  <si>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</si>
  <si>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</si>
  <si>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</si>
  <si>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</si>
  <si>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</si>
  <si>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</si>
  <si>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</si>
  <si>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</si>
  <si>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</si>
  <si>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</si>
  <si>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</si>
  <si>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</si>
  <si>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</si>
  <si>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</si>
  <si>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</si>
  <si>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</si>
  <si>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</si>
  <si>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</si>
  <si>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</si>
  <si>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</si>
  <si>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</si>
  <si>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</si>
  <si>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</si>
  <si>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</si>
  <si>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</si>
  <si>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</si>
  <si>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</si>
  <si>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</si>
  <si>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</si>
  <si>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</si>
  <si>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</si>
  <si>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</si>
  <si>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</si>
  <si>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</si>
  <si>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</si>
  <si>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</si>
  <si>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</si>
  <si>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</si>
  <si>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</si>
  <si>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</si>
  <si>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</si>
  <si>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</si>
  <si>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</si>
  <si>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</si>
  <si>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</si>
  <si>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</si>
  <si>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</si>
  <si>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</si>
  <si>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</si>
  <si>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</si>
  <si>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</si>
  <si>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</si>
  <si>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</si>
  <si>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</si>
  <si>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</si>
  <si>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</si>
  <si>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</si>
  <si>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</si>
  <si>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</si>
  <si>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</si>
  <si>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</si>
  <si>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</si>
  <si>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</si>
  <si>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</si>
  <si>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</si>
  <si>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</si>
  <si>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</si>
  <si>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</si>
  <si>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</si>
  <si>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</si>
  <si>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</si>
  <si>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</si>
  <si>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</si>
  <si>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</si>
  <si>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</si>
  <si>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</si>
  <si>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</si>
  <si>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</si>
  <si>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</si>
  <si>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</si>
  <si>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</si>
  <si>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</si>
  <si>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</si>
  <si>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</si>
  <si>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</si>
  <si>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</si>
  <si>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</si>
  <si>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</si>
  <si>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</si>
  <si>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</si>
  <si>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</si>
  <si>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</si>
  <si>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</si>
  <si>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</si>
  <si>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</si>
  <si>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</si>
  <si>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</si>
  <si>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</si>
  <si>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</si>
  <si>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</si>
  <si>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</si>
  <si>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</si>
  <si>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</si>
  <si>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</si>
  <si>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</si>
  <si>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</si>
  <si>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</si>
  <si>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</si>
  <si>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</si>
  <si>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</si>
  <si>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</si>
  <si>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</si>
  <si>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</si>
  <si>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</si>
  <si>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</si>
  <si>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</si>
  <si>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</si>
  <si>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</si>
  <si>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</si>
  <si>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</si>
  <si>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</si>
  <si>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</si>
  <si>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</si>
  <si>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</si>
  <si>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</si>
  <si>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</si>
  <si>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</si>
  <si>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</si>
  <si>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</si>
  <si>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</si>
  <si>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</si>
  <si>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</si>
  <si>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</si>
  <si>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</si>
  <si>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</si>
  <si>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</si>
  <si>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</si>
  <si>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</si>
  <si>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</si>
  <si>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</si>
  <si>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</si>
  <si>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</si>
  <si>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</si>
  <si>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</si>
  <si>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</si>
  <si>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</si>
  <si>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</si>
  <si>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</si>
  <si>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</si>
  <si>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</si>
  <si>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</si>
  <si>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</si>
  <si>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</si>
  <si>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</si>
  <si>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</si>
  <si>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</si>
  <si>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</si>
  <si>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</si>
  <si>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</si>
  <si>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</si>
  <si>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</si>
  <si>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</si>
  <si>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</si>
  <si>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</si>
  <si>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</si>
  <si>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</si>
  <si>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</si>
  <si>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</si>
  <si>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</si>
  <si>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</si>
  <si>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</si>
  <si>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</si>
  <si>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</si>
  <si>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</si>
  <si>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</si>
  <si>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</si>
  <si>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</si>
  <si>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</si>
  <si>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</si>
  <si>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</si>
  <si>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</si>
  <si>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</si>
  <si>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</si>
  <si>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</si>
  <si>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</si>
  <si>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</si>
  <si>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</si>
  <si>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</si>
  <si>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</si>
  <si>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</si>
  <si>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</si>
  <si>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</si>
  <si>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</si>
  <si>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</si>
  <si>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</si>
  <si>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</si>
  <si>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</si>
  <si>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</si>
  <si>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</si>
  <si>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</si>
  <si>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</si>
  <si>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</si>
  <si>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</si>
  <si>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</si>
  <si>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</si>
  <si>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</si>
  <si>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</si>
  <si>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</si>
  <si>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</si>
  <si>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</si>
  <si>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</si>
  <si>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</si>
  <si>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</si>
  <si>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</si>
  <si>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</si>
  <si>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</si>
  <si>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</si>
  <si>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</si>
  <si>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</si>
  <si>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</si>
  <si>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</si>
  <si>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</si>
  <si>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</si>
  <si>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</si>
  <si>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</si>
  <si>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</si>
  <si>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</si>
  <si>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</si>
  <si>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</si>
  <si>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</si>
  <si>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</si>
  <si>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</si>
  <si>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</si>
  <si>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</si>
  <si>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</si>
  <si>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</si>
  <si>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</si>
  <si>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</si>
  <si>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</si>
  <si>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</si>
  <si>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</si>
  <si>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</si>
  <si>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</si>
  <si>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</si>
  <si>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</si>
  <si>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</si>
  <si>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</si>
  <si>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</si>
  <si>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</si>
  <si>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</si>
  <si>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</si>
  <si>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</si>
  <si>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</si>
  <si>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</si>
  <si>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</si>
  <si>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</si>
  <si>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</si>
  <si>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</si>
  <si>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</si>
  <si>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</si>
  <si>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</si>
  <si>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</si>
  <si>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</si>
  <si>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</si>
  <si>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</si>
  <si>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</si>
  <si>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</si>
  <si>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</si>
  <si>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</si>
  <si>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</si>
  <si>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</si>
  <si>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</si>
  <si>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</si>
  <si>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</si>
  <si>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</si>
  <si>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</si>
  <si>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</si>
  <si>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</si>
  <si>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</si>
  <si>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</si>
  <si>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</si>
  <si>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</si>
  <si>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</si>
  <si>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</si>
  <si>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</si>
  <si>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</si>
  <si>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</si>
  <si>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</si>
  <si>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</si>
  <si>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</si>
  <si>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</si>
  <si>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</si>
  <si>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</si>
  <si>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</si>
  <si>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</si>
  <si>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</si>
  <si>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</si>
  <si>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</si>
  <si>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</si>
  <si>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</si>
  <si>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</si>
  <si>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</si>
  <si>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</si>
  <si>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</si>
  <si>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</si>
  <si>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</si>
  <si>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</si>
  <si>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</si>
  <si>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</si>
  <si>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</si>
  <si>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</si>
  <si>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</si>
  <si>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</si>
  <si>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</si>
  <si>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</si>
  <si>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</si>
  <si>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</si>
  <si>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</si>
  <si>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</si>
  <si>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</si>
  <si>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</si>
  <si>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</si>
  <si>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</si>
  <si>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</si>
  <si>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</si>
  <si>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</si>
  <si>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</si>
  <si>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</si>
  <si>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</si>
  <si>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</si>
  <si>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</si>
  <si>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</si>
  <si>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</si>
  <si>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</si>
  <si>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</si>
  <si>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</si>
  <si>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</si>
  <si>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</si>
  <si>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</si>
  <si>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</si>
  <si>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</si>
  <si>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</si>
  <si>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</si>
  <si>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</si>
  <si>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</si>
  <si>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</si>
  <si>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</si>
  <si>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</si>
  <si>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</si>
  <si>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</si>
  <si>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</si>
  <si>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</si>
  <si>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</si>
  <si>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</si>
  <si>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</si>
  <si>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</si>
  <si>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</si>
  <si>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</si>
  <si>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</si>
  <si>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</si>
  <si>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</si>
  <si>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</si>
  <si>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</si>
  <si>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</si>
  <si>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</si>
  <si>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</si>
  <si>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</si>
  <si>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</si>
  <si>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</si>
  <si>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</si>
  <si>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</si>
  <si>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</si>
  <si>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</si>
  <si>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</si>
  <si>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</si>
  <si>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</si>
  <si>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</si>
  <si>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</si>
  <si>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</si>
  <si>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</si>
  <si>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</si>
  <si>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</si>
  <si>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</si>
  <si>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</si>
  <si>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</si>
  <si>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</si>
  <si>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</si>
  <si>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</si>
  <si>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</si>
  <si>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</si>
  <si>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</si>
  <si>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</si>
  <si>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</si>
  <si>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</si>
  <si>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</si>
  <si>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</si>
  <si>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</si>
  <si>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</si>
  <si>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</si>
  <si>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</si>
  <si>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</si>
  <si>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</si>
  <si>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</si>
  <si>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</si>
  <si>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</si>
  <si>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</si>
  <si>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</si>
  <si>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</si>
  <si>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</si>
  <si>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</si>
  <si>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</si>
  <si>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</si>
  <si>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</si>
  <si>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</si>
  <si>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</si>
  <si>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</si>
  <si>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</si>
  <si>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</si>
  <si>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</si>
  <si>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</si>
  <si>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</si>
  <si>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</si>
  <si>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</si>
  <si>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</si>
  <si>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</si>
  <si>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</si>
  <si>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</si>
  <si>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</si>
  <si>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</si>
  <si>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</si>
  <si>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</si>
  <si>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</si>
  <si>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</si>
  <si>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</si>
  <si>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</si>
  <si>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</si>
  <si>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</si>
  <si>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</si>
  <si>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</si>
  <si>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</si>
  <si>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</si>
  <si>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</si>
  <si>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</si>
  <si>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</si>
  <si>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</si>
  <si>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</si>
  <si>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</si>
  <si>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</si>
  <si>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</si>
  <si>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</si>
  <si>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</si>
  <si>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</si>
  <si>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</si>
  <si>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</si>
  <si>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</si>
  <si>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</si>
  <si>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</si>
  <si>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</si>
  <si>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</si>
  <si>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</si>
  <si>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</si>
  <si>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</si>
  <si>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</si>
  <si>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</si>
  <si>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</si>
  <si>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</si>
  <si>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</si>
  <si>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</si>
  <si>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</si>
  <si>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</si>
  <si>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</si>
  <si>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</si>
  <si>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</si>
  <si>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</si>
  <si>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</si>
  <si>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</si>
  <si>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</si>
  <si>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</si>
  <si>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</si>
  <si>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</si>
  <si>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</si>
  <si>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</si>
  <si>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</si>
  <si>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</si>
  <si>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</si>
  <si>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</si>
  <si>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</si>
  <si>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</si>
  <si>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</si>
  <si>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</si>
  <si>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</si>
  <si>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</si>
  <si>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</si>
  <si>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</si>
  <si>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</si>
  <si>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</si>
  <si>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</si>
  <si>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</si>
  <si>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</si>
  <si>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</si>
  <si>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</si>
  <si>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</si>
  <si>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</si>
  <si>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</si>
  <si>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</si>
  <si>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</si>
  <si>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</si>
  <si>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</si>
  <si>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</si>
  <si>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</si>
  <si>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</si>
  <si>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</si>
  <si>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</si>
  <si>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</si>
  <si>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</si>
  <si>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</si>
  <si>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</si>
  <si>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</si>
  <si>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</si>
  <si>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</si>
  <si>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</si>
  <si>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</si>
  <si>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</si>
  <si>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</si>
  <si>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</si>
  <si>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</si>
  <si>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</si>
  <si>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</si>
  <si>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</si>
  <si>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</si>
  <si>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</si>
  <si>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</si>
  <si>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</si>
  <si>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</si>
  <si>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</si>
  <si>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</si>
  <si>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</si>
  <si>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</si>
  <si>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</si>
  <si>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</si>
  <si>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</si>
  <si>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</si>
  <si>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</si>
  <si>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</si>
  <si>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</si>
  <si>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</si>
  <si>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</si>
  <si>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</si>
  <si>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</si>
  <si>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</si>
  <si>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</si>
  <si>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</si>
  <si>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</si>
  <si>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</si>
  <si>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</si>
  <si>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</si>
  <si>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</si>
  <si>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</si>
  <si>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</si>
  <si>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</si>
  <si>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</si>
  <si>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</si>
  <si>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</si>
  <si>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</si>
  <si>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</si>
  <si>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</si>
  <si>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</si>
  <si>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</si>
  <si>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</si>
  <si>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</si>
  <si>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</si>
  <si>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</si>
  <si>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</si>
  <si>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</si>
  <si>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</si>
  <si>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</si>
  <si>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</si>
  <si>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</si>
  <si>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</si>
  <si>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</si>
  <si>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</si>
  <si>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</si>
  <si>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</si>
  <si>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</si>
  <si>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</si>
  <si>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</si>
  <si>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</si>
  <si>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</si>
  <si>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</si>
  <si>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</si>
  <si>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</si>
  <si>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</si>
  <si>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</si>
  <si>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</si>
  <si>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</si>
  <si>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</si>
  <si>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</si>
  <si>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</si>
  <si>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</si>
  <si>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</si>
  <si>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</si>
  <si>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</si>
  <si>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</si>
  <si>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</si>
  <si>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</si>
  <si>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</si>
  <si>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</si>
  <si>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</si>
  <si>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</si>
  <si>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</si>
  <si>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</si>
  <si>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</si>
  <si>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</si>
  <si>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</si>
  <si>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</si>
  <si>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</si>
  <si>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</si>
  <si>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</si>
  <si>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</si>
  <si>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</si>
  <si>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</si>
  <si>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</si>
  <si>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</si>
  <si>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</si>
  <si>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</si>
  <si>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</si>
  <si>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</si>
  <si>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</si>
  <si>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</si>
  <si>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</si>
  <si>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</si>
  <si>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</si>
  <si>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</si>
  <si>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</si>
  <si>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</si>
  <si>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</si>
  <si>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</si>
  <si>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</si>
  <si>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</si>
  <si>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</si>
  <si>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</si>
  <si>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</si>
  <si>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</si>
  <si>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</si>
  <si>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</si>
  <si>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</si>
  <si>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</si>
  <si>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</si>
  <si>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</si>
  <si>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</si>
  <si>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</si>
  <si>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</si>
  <si>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</si>
  <si>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</si>
  <si>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</si>
  <si>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</si>
  <si>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</si>
  <si>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</si>
  <si>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</si>
  <si>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</si>
  <si>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</si>
  <si>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</si>
  <si>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</si>
  <si>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</si>
  <si>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</si>
  <si>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</si>
  <si>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</si>
  <si>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</si>
  <si>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</si>
  <si>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</si>
  <si>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</si>
  <si>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</si>
  <si>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</si>
  <si>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</si>
  <si>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</si>
  <si>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</si>
  <si>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</si>
  <si>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</si>
  <si>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</si>
  <si>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</si>
  <si>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</si>
  <si>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</si>
  <si>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</si>
  <si>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</si>
  <si>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</si>
  <si>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</si>
  <si>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</si>
  <si>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</si>
  <si>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</si>
  <si>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</si>
  <si>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</si>
  <si>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</si>
  <si>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</si>
  <si>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</si>
  <si>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</si>
  <si>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</si>
  <si>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</si>
  <si>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</si>
  <si>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</si>
  <si>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</si>
  <si>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</si>
  <si>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</si>
  <si>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</si>
  <si>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</si>
  <si>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</si>
  <si>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</si>
  <si>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</si>
  <si>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</si>
  <si>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</si>
  <si>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</si>
  <si>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</si>
  <si>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</si>
  <si>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</si>
  <si>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</si>
  <si>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</si>
  <si>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</si>
  <si>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</si>
  <si>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</si>
  <si>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</si>
  <si>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</si>
  <si>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</si>
  <si>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</si>
  <si>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</si>
  <si>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</si>
  <si>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</si>
  <si>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</si>
  <si>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</si>
  <si>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</si>
  <si>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</si>
  <si>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</si>
  <si>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</si>
  <si>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</si>
  <si>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</si>
  <si>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</si>
  <si>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</si>
  <si>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</si>
  <si>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</si>
  <si>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</si>
  <si>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</si>
  <si>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</si>
  <si>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</si>
  <si>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</si>
  <si>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</si>
  <si>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</si>
  <si>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</si>
  <si>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</si>
  <si>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</si>
  <si>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</si>
  <si>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</si>
  <si>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</si>
  <si>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</si>
  <si>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</si>
  <si>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</si>
  <si>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</si>
  <si>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</si>
  <si>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</si>
  <si>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</si>
  <si>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</si>
  <si>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</si>
  <si>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</si>
  <si>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</si>
  <si>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</si>
  <si>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</si>
  <si>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</si>
  <si>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</si>
  <si>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</si>
  <si>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</si>
  <si>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</si>
  <si>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</si>
  <si>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</si>
  <si>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</si>
  <si>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</si>
  <si>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</si>
  <si>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</si>
  <si>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</si>
  <si>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</si>
  <si>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</si>
  <si>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</si>
  <si>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</si>
  <si>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</si>
  <si>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</si>
  <si>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</si>
  <si>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</si>
  <si>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</si>
  <si>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</si>
  <si>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</si>
  <si>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</si>
  <si>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</si>
  <si>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</si>
  <si>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</si>
  <si>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</si>
  <si>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</si>
  <si>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</si>
  <si>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</si>
  <si>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</si>
  <si>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</si>
  <si>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</si>
  <si>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</si>
  <si>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</si>
  <si>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</si>
  <si>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</si>
  <si>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</si>
  <si>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</si>
  <si>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</si>
  <si>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</si>
  <si>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</si>
  <si>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</si>
  <si>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</si>
  <si>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</si>
  <si>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</si>
  <si>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</si>
  <si>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</si>
  <si>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</si>
  <si>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</si>
  <si>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</si>
  <si>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</si>
  <si>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</si>
  <si>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</si>
  <si>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</si>
  <si>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</si>
  <si>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</si>
  <si>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</si>
  <si>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</si>
  <si>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</si>
  <si>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</si>
  <si>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</si>
  <si>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</si>
  <si>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</si>
  <si>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</si>
  <si>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</si>
  <si>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</si>
  <si>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</si>
  <si>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</si>
  <si>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</si>
  <si>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</si>
  <si>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</si>
  <si>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</si>
  <si>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</si>
  <si>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</si>
  <si>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</si>
  <si>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</si>
  <si>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</si>
  <si>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</si>
  <si>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</si>
  <si>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</si>
  <si>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</si>
  <si>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</si>
  <si>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</si>
  <si>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</si>
  <si>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</si>
  <si>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</si>
  <si>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</si>
  <si>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</si>
  <si>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</si>
  <si>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</si>
  <si>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</si>
  <si>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</si>
  <si>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</si>
  <si>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</si>
  <si>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</si>
  <si>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</si>
  <si>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</si>
  <si>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</si>
  <si>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</si>
  <si>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</si>
  <si>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</si>
  <si>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</si>
  <si>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</si>
  <si>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</si>
  <si>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</si>
  <si>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</si>
  <si>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</si>
  <si>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</si>
  <si>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</si>
  <si>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</si>
  <si>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</si>
  <si>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</si>
  <si>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</si>
  <si>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</si>
  <si>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</si>
  <si>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</si>
  <si>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</si>
  <si>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</si>
  <si>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</si>
  <si>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</si>
  <si>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</si>
  <si>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</si>
  <si>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</si>
  <si>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</si>
  <si>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</si>
  <si>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</si>
  <si>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</si>
  <si>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</si>
  <si>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</si>
  <si>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</si>
  <si>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</si>
  <si>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</si>
  <si>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</si>
  <si>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</si>
  <si>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</si>
  <si>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</si>
  <si>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</si>
  <si>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</si>
  <si>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</si>
  <si>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</si>
  <si>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</si>
  <si>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</si>
  <si>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</si>
  <si>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</si>
  <si>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</si>
  <si>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</si>
  <si>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</si>
  <si>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</si>
  <si>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</si>
  <si>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</si>
  <si>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</si>
  <si>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</si>
  <si>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</si>
  <si>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</si>
  <si>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</si>
  <si>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</si>
  <si>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</si>
  <si>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</si>
  <si>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</si>
  <si>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</si>
  <si>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</si>
  <si>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</si>
  <si>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</si>
  <si>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</si>
  <si>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</si>
  <si>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</si>
  <si>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</si>
  <si>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</si>
  <si>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</si>
  <si>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</si>
  <si>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</si>
  <si>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</si>
  <si>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</si>
  <si>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</si>
  <si>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</si>
  <si>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</si>
  <si>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</si>
  <si>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</si>
  <si>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</si>
  <si>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</si>
  <si>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</si>
  <si>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</si>
  <si>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</si>
  <si>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</si>
  <si>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</si>
  <si>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</si>
  <si>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</si>
  <si>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</si>
  <si>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</si>
  <si>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</si>
  <si>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</si>
  <si>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</si>
  <si>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</si>
  <si>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</si>
  <si>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</si>
  <si>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</si>
  <si>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</si>
  <si>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</si>
  <si>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</si>
  <si>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</si>
  <si>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</si>
  <si>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</si>
  <si>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</si>
  <si>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</si>
  <si>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</si>
  <si>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</si>
  <si>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</si>
  <si>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</si>
  <si>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</si>
  <si>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</si>
  <si>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</si>
  <si>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</si>
  <si>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</si>
  <si>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</si>
  <si>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</si>
  <si>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</si>
  <si>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</si>
  <si>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</si>
  <si>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</si>
  <si>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</si>
  <si>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</si>
  <si>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</si>
  <si>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</si>
  <si>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</si>
  <si>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</si>
  <si>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</si>
  <si>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</si>
  <si>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</si>
  <si>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</si>
  <si>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</si>
  <si>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</si>
  <si>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</si>
  <si>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</si>
  <si>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</si>
  <si>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</si>
  <si>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</si>
  <si>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</si>
  <si>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</si>
  <si>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</si>
  <si>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</si>
  <si>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</si>
  <si>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</si>
  <si>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</si>
  <si>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</si>
  <si>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</si>
  <si>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</si>
  <si>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</si>
  <si>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</si>
  <si>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</si>
  <si>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</si>
  <si>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</si>
  <si>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</si>
  <si>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</si>
  <si>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</si>
  <si>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</si>
  <si>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</si>
  <si>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</si>
  <si>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</si>
  <si>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</si>
  <si>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</si>
  <si>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</si>
  <si>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</si>
  <si>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</si>
  <si>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</si>
  <si>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</si>
  <si>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</si>
  <si>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</si>
  <si>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</si>
  <si>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</si>
  <si>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</si>
  <si>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</si>
  <si>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</si>
  <si>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</si>
  <si>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</si>
  <si>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</si>
  <si>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</si>
  <si>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</si>
  <si>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</si>
  <si>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</si>
  <si>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</si>
  <si>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</si>
  <si>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</si>
  <si>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</si>
  <si>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</si>
  <si>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</si>
  <si>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</si>
  <si>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</si>
  <si>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</si>
  <si>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</si>
  <si>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</si>
  <si>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</si>
  <si>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</si>
  <si>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</si>
  <si>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</si>
  <si>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</si>
  <si>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</si>
  <si>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</si>
  <si>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</si>
  <si>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</si>
  <si>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</si>
  <si>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</si>
  <si>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</si>
  <si>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</si>
  <si>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</si>
  <si>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</si>
  <si>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</si>
  <si>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</si>
  <si>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</si>
  <si>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</si>
  <si>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</si>
  <si>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</si>
  <si>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</si>
  <si>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</si>
  <si>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</si>
  <si>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</si>
  <si>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</si>
  <si>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</si>
  <si>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</si>
  <si>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</si>
  <si>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</si>
  <si>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</si>
  <si>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</si>
  <si>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</si>
  <si>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</si>
  <si>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</si>
  <si>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</si>
  <si>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</si>
  <si>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</si>
  <si>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</si>
  <si>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</si>
  <si>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</si>
  <si>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</si>
  <si>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</si>
  <si>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</si>
  <si>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</si>
  <si>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</si>
  <si>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</si>
  <si>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</si>
  <si>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</si>
  <si>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</si>
  <si>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</si>
  <si>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</si>
  <si>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</si>
  <si>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</si>
  <si>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</si>
  <si>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</si>
  <si>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</si>
  <si>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</si>
  <si>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</si>
  <si>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</si>
  <si>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</si>
  <si>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</si>
  <si>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</si>
  <si>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</si>
  <si>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</si>
  <si>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</si>
  <si>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</si>
  <si>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</si>
  <si>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</si>
  <si>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</si>
  <si>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</si>
  <si>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</si>
  <si>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</si>
  <si>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</si>
  <si>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</si>
  <si>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</si>
  <si>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</si>
  <si>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</si>
  <si>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</si>
  <si>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</si>
  <si>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</si>
  <si>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</si>
  <si>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</si>
  <si>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</si>
  <si>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</si>
  <si>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</si>
  <si>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</si>
  <si>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</si>
  <si>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</si>
  <si>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</si>
  <si>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</si>
  <si>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</si>
  <si>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</si>
  <si>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</si>
  <si>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</si>
  <si>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</si>
  <si>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</si>
  <si>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</si>
  <si>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</si>
  <si>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</si>
  <si>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</si>
  <si>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</si>
  <si>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</si>
  <si>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</si>
  <si>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</si>
  <si>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</si>
  <si>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</si>
  <si>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</si>
  <si>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</si>
  <si>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</si>
  <si>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</si>
  <si>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</si>
  <si>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</si>
  <si>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</si>
  <si>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</si>
  <si>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</si>
  <si>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</si>
  <si>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</si>
  <si>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</si>
  <si>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</si>
  <si>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</si>
  <si>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</si>
  <si>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</si>
  <si>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</si>
  <si>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</si>
  <si>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</si>
  <si>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</si>
  <si>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</si>
  <si>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</si>
  <si>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</si>
  <si>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</si>
  <si>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</si>
  <si>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</si>
  <si>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</si>
  <si>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</si>
  <si>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</si>
  <si>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</si>
  <si>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</si>
  <si>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</si>
  <si>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</si>
  <si>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</si>
  <si>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</si>
  <si>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</si>
  <si>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</si>
  <si>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</si>
  <si>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</si>
  <si>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</si>
  <si>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</si>
  <si>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</si>
  <si>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</si>
  <si>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</si>
  <si>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</si>
  <si>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</si>
  <si>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</si>
  <si>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</si>
  <si>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</si>
  <si>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</si>
  <si>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</si>
  <si>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</si>
  <si>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</si>
  <si>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</si>
  <si>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</si>
  <si>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</si>
  <si>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</si>
  <si>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</si>
  <si>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</si>
  <si>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</si>
  <si>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</si>
  <si>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</si>
  <si>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</si>
  <si>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</si>
  <si>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</si>
  <si>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</si>
  <si>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</si>
  <si>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</si>
  <si>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</si>
  <si>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</si>
  <si>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</si>
  <si>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</si>
  <si>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</si>
  <si>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</si>
  <si>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</si>
  <si>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</si>
  <si>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</si>
  <si>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</si>
  <si>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</si>
  <si>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</si>
  <si>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</si>
  <si>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</si>
  <si>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</si>
  <si>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</si>
  <si>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</si>
  <si>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</si>
  <si>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</si>
  <si>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</si>
  <si>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</si>
  <si>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</si>
  <si>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</si>
  <si>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</si>
  <si>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</si>
  <si>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</si>
  <si>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</si>
  <si>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</si>
  <si>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</si>
  <si>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</si>
  <si>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</si>
  <si>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</si>
  <si>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</si>
  <si>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</si>
  <si>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</si>
  <si>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</si>
  <si>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</si>
  <si>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</si>
  <si>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</si>
  <si>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</si>
  <si>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</si>
  <si>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</si>
  <si>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</si>
  <si>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</si>
  <si>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</si>
  <si>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</si>
  <si>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</si>
  <si>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</si>
  <si>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</si>
  <si>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</si>
  <si>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</si>
  <si>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</si>
  <si>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</si>
  <si>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</si>
  <si>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</si>
  <si>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</si>
  <si>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</si>
  <si>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</si>
  <si>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</si>
  <si>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</si>
  <si>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</si>
  <si>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</si>
  <si>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</si>
  <si>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</si>
  <si>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</si>
  <si>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</si>
  <si>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</si>
  <si>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</si>
  <si>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</si>
  <si>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</si>
  <si>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</si>
  <si>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</si>
  <si>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</si>
  <si>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</si>
  <si>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</si>
  <si>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</si>
  <si>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</si>
  <si>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</si>
  <si>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</si>
  <si>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</si>
  <si>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</si>
  <si>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</si>
  <si>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</si>
  <si>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</si>
  <si>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</si>
  <si>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</si>
  <si>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</si>
  <si>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</si>
  <si>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</si>
  <si>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</si>
  <si>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</si>
  <si>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</si>
  <si>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</si>
  <si>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</si>
  <si>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</si>
  <si>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</si>
  <si>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</si>
  <si>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</si>
  <si>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</si>
  <si>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</si>
  <si>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</si>
  <si>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</si>
  <si>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</si>
  <si>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</si>
  <si>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</si>
  <si>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</si>
  <si>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</si>
  <si>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</si>
  <si>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</si>
  <si>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</si>
  <si>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</si>
  <si>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</si>
  <si>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</si>
  <si>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</si>
  <si>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</si>
  <si>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</si>
  <si>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</si>
  <si>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</si>
  <si>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</si>
  <si>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</si>
  <si>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</si>
  <si>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</si>
  <si>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</si>
  <si>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</si>
  <si>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</si>
  <si>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</si>
  <si>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</si>
  <si>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</si>
  <si>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</si>
  <si>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</si>
  <si>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</si>
  <si>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</si>
  <si>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</si>
  <si>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</si>
  <si>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</si>
  <si>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</si>
  <si>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</si>
  <si>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</si>
  <si>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</si>
  <si>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</si>
  <si>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</si>
  <si>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</si>
  <si>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</si>
  <si>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</si>
  <si>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</si>
  <si>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</si>
  <si>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</si>
  <si>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</si>
  <si>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</si>
  <si>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</si>
  <si>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</si>
  <si>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</si>
  <si>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</si>
  <si>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</si>
  <si>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</si>
  <si>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</si>
  <si>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</si>
  <si>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</si>
  <si>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</si>
  <si>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</si>
  <si>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</si>
  <si>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</si>
  <si>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</si>
  <si>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</si>
  <si>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</si>
  <si>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</si>
  <si>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</si>
  <si>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</si>
  <si>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</si>
  <si>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</si>
  <si>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</si>
  <si>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</si>
  <si>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</si>
  <si>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</si>
  <si>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</si>
  <si>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</si>
  <si>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</si>
  <si>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</si>
  <si>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</si>
  <si>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</si>
  <si>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</si>
  <si>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</si>
  <si>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</si>
  <si>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</si>
  <si>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</si>
  <si>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</si>
  <si>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</si>
  <si>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</si>
  <si>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</si>
  <si>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</si>
  <si>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</si>
  <si>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</si>
  <si>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</si>
  <si>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</si>
  <si>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</si>
  <si>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</si>
  <si>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</si>
  <si>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</si>
  <si>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</si>
  <si>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</si>
  <si>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</si>
  <si>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</si>
  <si>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</si>
  <si>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</si>
  <si>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</si>
  <si>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</si>
  <si>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</si>
  <si>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</si>
  <si>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</si>
  <si>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</si>
  <si>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</si>
  <si>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</si>
  <si>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</si>
  <si>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</si>
  <si>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</si>
  <si>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</si>
  <si>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</si>
  <si>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</si>
  <si>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</si>
  <si>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</si>
  <si>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</si>
  <si>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</si>
  <si>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</si>
  <si>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</si>
  <si>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</si>
  <si>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</si>
  <si>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</si>
  <si>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</si>
  <si>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</si>
  <si>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</si>
  <si>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</si>
  <si>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</si>
  <si>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</si>
  <si>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</si>
  <si>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</si>
  <si>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</si>
  <si>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</si>
  <si>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</si>
  <si>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</si>
  <si>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</si>
  <si>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</si>
  <si>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</si>
  <si>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</si>
  <si>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</si>
  <si>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</si>
  <si>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</si>
  <si>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</si>
  <si>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</si>
  <si>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</si>
  <si>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</si>
  <si>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</si>
  <si>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</si>
  <si>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</si>
  <si>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</si>
  <si>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</si>
  <si>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</si>
  <si>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</si>
  <si>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</si>
  <si>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</si>
  <si>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</si>
  <si>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</si>
  <si>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</si>
  <si>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</si>
  <si>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</si>
  <si>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</si>
  <si>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</si>
  <si>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</si>
  <si>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</si>
  <si>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</si>
  <si>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</si>
  <si>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</si>
  <si>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</si>
  <si>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</si>
  <si>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</si>
  <si>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</si>
  <si>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</si>
  <si>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</si>
  <si>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</si>
  <si>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</si>
  <si>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</si>
  <si>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</si>
  <si>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</si>
  <si>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</si>
  <si>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</si>
  <si>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</si>
  <si>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</si>
  <si>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</si>
  <si>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</si>
  <si>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</si>
  <si>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</si>
  <si>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</si>
  <si>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</si>
  <si>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</si>
  <si>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</si>
  <si>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</si>
  <si>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</si>
  <si>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</si>
  <si>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</si>
  <si>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</si>
  <si>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</si>
  <si>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</si>
  <si>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</si>
  <si>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</si>
  <si>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</si>
  <si>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</si>
  <si>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</si>
  <si>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</si>
  <si>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</si>
  <si>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</si>
  <si>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</si>
  <si>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</si>
  <si>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</si>
  <si>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</si>
  <si>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</si>
  <si>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</si>
  <si>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</si>
  <si>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</si>
  <si>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</si>
  <si>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</si>
  <si>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</si>
  <si>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</si>
  <si>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</si>
  <si>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</si>
  <si>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</si>
  <si>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</si>
  <si>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</si>
  <si>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</si>
  <si>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</si>
  <si>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</si>
  <si>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</si>
  <si>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</si>
  <si>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</si>
  <si>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</si>
  <si>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</si>
  <si>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</si>
  <si>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</si>
  <si>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</si>
  <si>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</si>
  <si>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</si>
  <si>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</si>
  <si>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</si>
  <si>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</si>
  <si>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</si>
  <si>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</si>
  <si>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</si>
  <si>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</si>
  <si>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</si>
  <si>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</si>
  <si>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</si>
  <si>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</si>
  <si>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</si>
  <si>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</si>
  <si>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</si>
  <si>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</si>
  <si>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</si>
  <si>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</si>
  <si>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</si>
  <si>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</si>
  <si>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</si>
  <si>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</si>
  <si>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</si>
  <si>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</si>
  <si>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</si>
  <si>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</si>
  <si>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</si>
  <si>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</si>
  <si>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</si>
  <si>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</si>
  <si>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</si>
  <si>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</si>
  <si>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</si>
  <si>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</si>
  <si>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</si>
  <si>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</si>
  <si>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</si>
  <si>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</si>
  <si>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</si>
  <si>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</si>
  <si>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</si>
  <si>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</si>
  <si>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</si>
  <si>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</si>
  <si>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</si>
  <si>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</si>
  <si>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</si>
  <si>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</si>
  <si>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</si>
  <si>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</si>
  <si>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</si>
  <si>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</si>
  <si>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</si>
  <si>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</si>
  <si>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</si>
  <si>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</si>
  <si>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</si>
  <si>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</si>
  <si>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</si>
  <si>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</si>
  <si>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</si>
  <si>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</si>
  <si>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</si>
  <si>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</si>
  <si>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</si>
  <si>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</si>
  <si>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</si>
  <si>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</si>
  <si>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</si>
  <si>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</si>
  <si>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</si>
  <si>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</si>
  <si>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</si>
  <si>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</si>
  <si>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</si>
  <si>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</si>
  <si>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</si>
  <si>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</si>
  <si>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</si>
  <si>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</si>
  <si>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</si>
  <si>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</si>
  <si>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</si>
  <si>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</si>
  <si>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</si>
  <si>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</si>
  <si>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</si>
  <si>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</si>
  <si>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</si>
  <si>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</si>
  <si>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</si>
  <si>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</si>
  <si>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</si>
  <si>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</si>
  <si>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</si>
  <si>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</si>
  <si>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</si>
  <si>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</si>
  <si>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</si>
  <si>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</si>
  <si>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</si>
  <si>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</si>
  <si>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</si>
  <si>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</si>
  <si>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</si>
  <si>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</si>
  <si>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</si>
  <si>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</si>
  <si>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</si>
  <si>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</si>
  <si>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</si>
  <si>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</si>
  <si>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</si>
  <si>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</si>
  <si>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</si>
  <si>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</si>
  <si>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</si>
  <si>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</si>
  <si>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</si>
  <si>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</si>
  <si>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</si>
  <si>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</si>
  <si>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</si>
  <si>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</si>
  <si>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</si>
  <si>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</si>
  <si>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</si>
  <si>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</si>
  <si>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</si>
  <si>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</si>
  <si>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</si>
  <si>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</si>
  <si>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</si>
  <si>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</si>
  <si>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</si>
  <si>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</si>
  <si>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</si>
  <si>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</si>
  <si>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</si>
  <si>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</si>
  <si>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</si>
  <si>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</si>
  <si>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</si>
  <si>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</si>
  <si>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</si>
  <si>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</si>
  <si>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</si>
  <si>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</si>
  <si>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</si>
  <si>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</si>
  <si>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</si>
  <si>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</si>
  <si>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</si>
  <si>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</si>
  <si>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</si>
  <si>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</si>
  <si>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</si>
  <si>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</si>
  <si>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</si>
  <si>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</si>
  <si>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</si>
  <si>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</si>
  <si>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</si>
  <si>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</si>
  <si>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</si>
  <si>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</si>
  <si>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</si>
  <si>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</si>
  <si>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</si>
  <si>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</si>
  <si>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</si>
  <si>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</si>
  <si>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</si>
  <si>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</si>
  <si>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</si>
  <si>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</si>
  <si>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</si>
  <si>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</si>
  <si>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</si>
  <si>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</si>
  <si>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</si>
  <si>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</si>
  <si>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</si>
  <si>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</si>
  <si>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</si>
  <si>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</si>
  <si>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</si>
  <si>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</si>
  <si>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</si>
  <si>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</si>
  <si>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</si>
  <si>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</si>
  <si>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</si>
  <si>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</si>
  <si>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</si>
  <si>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</si>
  <si>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</si>
  <si>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</si>
  <si>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</si>
  <si>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</si>
  <si>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</si>
  <si>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</si>
  <si>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</si>
  <si>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</si>
  <si>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</si>
  <si>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</si>
  <si>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</si>
  <si>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</si>
  <si>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</si>
  <si>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</si>
  <si>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</si>
  <si>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</si>
  <si>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</si>
  <si>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</si>
  <si>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</si>
  <si>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</si>
  <si>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</si>
  <si>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</si>
  <si>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</si>
  <si>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</si>
  <si>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</si>
  <si>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</si>
  <si>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</si>
  <si>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</si>
  <si>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</si>
  <si>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</si>
  <si>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</si>
  <si>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</si>
  <si>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</si>
  <si>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</si>
  <si>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</si>
  <si>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</si>
  <si>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</si>
  <si>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</si>
  <si>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</si>
  <si>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</si>
  <si>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</si>
  <si>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</si>
  <si>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</si>
  <si>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</si>
  <si>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</si>
  <si>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</si>
  <si>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</si>
  <si>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</si>
  <si>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</si>
  <si>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</si>
  <si>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</si>
  <si>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</si>
  <si>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</si>
  <si>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</si>
  <si>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</si>
  <si>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</si>
  <si>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</si>
  <si>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</si>
  <si>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</si>
  <si>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</si>
  <si>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</si>
  <si>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</si>
  <si>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</si>
  <si>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</si>
  <si>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</si>
  <si>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</si>
  <si>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</si>
  <si>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</si>
  <si>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</si>
  <si>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</si>
  <si>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</si>
  <si>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</si>
  <si>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</si>
  <si>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</si>
  <si>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</si>
  <si>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</si>
  <si>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</si>
  <si>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</si>
  <si>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</si>
  <si>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</si>
  <si>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</si>
  <si>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</si>
  <si>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</si>
  <si>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</si>
  <si>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</si>
  <si>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</si>
  <si>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</si>
  <si>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</si>
  <si>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</si>
  <si>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</si>
  <si>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</si>
  <si>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</si>
  <si>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</si>
  <si>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</si>
  <si>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</si>
  <si>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</si>
  <si>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</si>
  <si>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</si>
  <si>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</si>
  <si>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</si>
  <si>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</si>
  <si>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</si>
  <si>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</si>
  <si>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</si>
  <si>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</si>
  <si>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</si>
  <si>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</si>
  <si>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</si>
  <si>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</si>
  <si>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</si>
  <si>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</si>
  <si>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</si>
  <si>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</si>
  <si>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</si>
  <si>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</si>
  <si>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</si>
  <si>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</si>
  <si>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</si>
  <si>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</si>
  <si>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</si>
  <si>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</si>
  <si>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</si>
  <si>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</si>
  <si>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</si>
  <si>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</si>
  <si>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</si>
  <si>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</si>
  <si>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</si>
  <si>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</si>
  <si>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</si>
  <si>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</si>
  <si>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</si>
  <si>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</si>
  <si>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</si>
  <si>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</si>
  <si>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</si>
  <si>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</si>
  <si>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</si>
  <si>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</si>
  <si>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</si>
  <si>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</si>
  <si>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</si>
  <si>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</si>
  <si>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</si>
  <si>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</si>
  <si>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</si>
  <si>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</si>
  <si>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</si>
  <si>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</si>
  <si>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</si>
  <si>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</si>
  <si>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</si>
  <si>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</si>
  <si>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</si>
  <si>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</si>
  <si>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</si>
  <si>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</si>
  <si>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</si>
  <si>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</si>
  <si>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</si>
  <si>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</si>
  <si>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</si>
  <si>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</si>
  <si>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</si>
  <si>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</si>
  <si>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</si>
  <si>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</si>
  <si>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</si>
  <si>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</si>
  <si>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</si>
  <si>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</si>
  <si>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</si>
  <si>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</si>
  <si>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</si>
  <si>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</si>
  <si>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</si>
  <si>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</si>
  <si>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</si>
  <si>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</si>
  <si>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</si>
  <si>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</si>
  <si>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</si>
  <si>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</si>
  <si>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</si>
  <si>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</si>
  <si>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</si>
  <si>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</si>
  <si>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</si>
  <si>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</si>
  <si>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</si>
  <si>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</si>
  <si>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</si>
  <si>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</si>
  <si>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</si>
  <si>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</si>
  <si>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</si>
  <si>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</si>
  <si>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</si>
  <si>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</si>
  <si>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</si>
  <si>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</si>
  <si>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</si>
  <si>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</si>
  <si>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</si>
  <si>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</si>
  <si>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</si>
  <si>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</si>
  <si>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</si>
  <si>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</si>
  <si>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</si>
  <si>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</si>
  <si>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</si>
  <si>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</si>
  <si>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</si>
  <si>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</si>
  <si>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</si>
  <si>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</si>
  <si>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</si>
  <si>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</si>
  <si>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</si>
  <si>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</si>
  <si>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</si>
  <si>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</si>
  <si>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</si>
  <si>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</si>
  <si>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</si>
  <si>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</si>
  <si>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</si>
  <si>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</si>
  <si>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</si>
  <si>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</si>
  <si>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</si>
  <si>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</si>
  <si>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</si>
  <si>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</si>
  <si>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</si>
  <si>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</si>
  <si>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</si>
  <si>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</si>
  <si>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</si>
  <si>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</si>
  <si>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</si>
  <si>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</si>
  <si>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</si>
  <si>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</si>
  <si>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</si>
  <si>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</si>
  <si>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</si>
  <si>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</si>
  <si>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</si>
  <si>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</si>
  <si>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</si>
  <si>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</si>
  <si>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</si>
  <si>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</si>
  <si>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</si>
  <si>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</si>
  <si>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</si>
  <si>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</si>
  <si>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</si>
  <si>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</si>
  <si>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</si>
  <si>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</si>
  <si>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</si>
  <si>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</si>
  <si>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</si>
  <si>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</si>
  <si>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</si>
  <si>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</si>
  <si>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</si>
  <si>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</si>
  <si>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</si>
  <si>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</si>
  <si>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</si>
  <si>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</si>
  <si>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</si>
  <si>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</si>
  <si>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</si>
  <si>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</si>
  <si>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</si>
  <si>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</si>
  <si>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</si>
  <si>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</si>
  <si>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</si>
  <si>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</si>
  <si>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</si>
  <si>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</si>
  <si>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</si>
  <si>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</si>
  <si>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</si>
  <si>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</si>
  <si>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</si>
  <si>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</si>
  <si>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</si>
  <si>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</si>
  <si>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</si>
  <si>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</si>
  <si>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</si>
  <si>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</si>
  <si>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</si>
  <si>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</si>
  <si>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</si>
  <si>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</si>
  <si>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</si>
  <si>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</si>
  <si>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</si>
  <si>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</si>
  <si>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</si>
  <si>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</si>
  <si>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</si>
  <si>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</si>
  <si>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</si>
  <si>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</si>
  <si>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</si>
  <si>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</si>
  <si>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</si>
  <si>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</si>
  <si>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</si>
  <si>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</si>
  <si>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</si>
  <si>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</si>
  <si>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</si>
  <si>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</si>
  <si>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</si>
  <si>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</si>
  <si>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</si>
  <si>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</si>
  <si>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</si>
  <si>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</si>
  <si>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</si>
  <si>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</si>
  <si>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</si>
  <si>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</si>
  <si>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</si>
  <si>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</si>
  <si>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</si>
  <si>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</si>
  <si>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</si>
  <si>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</si>
  <si>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</si>
  <si>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</si>
  <si>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</si>
  <si>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</si>
  <si>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</si>
  <si>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</si>
  <si>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</si>
  <si>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</si>
  <si>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</si>
  <si>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</si>
  <si>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</si>
  <si>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</si>
  <si>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</si>
  <si>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</si>
  <si>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</si>
  <si>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</si>
  <si>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</si>
  <si>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</si>
  <si>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</si>
  <si>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</si>
  <si>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</si>
  <si>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</si>
  <si>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</si>
  <si>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</si>
  <si>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</si>
  <si>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</si>
  <si>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</si>
  <si>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</si>
  <si>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</si>
  <si>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</si>
  <si>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</si>
  <si>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</si>
  <si>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</si>
  <si>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</si>
  <si>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</si>
  <si>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</si>
  <si>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</si>
  <si>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</si>
  <si>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</si>
  <si>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</si>
  <si>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</si>
  <si>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</si>
  <si>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</si>
  <si>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</si>
  <si>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</si>
  <si>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</si>
  <si>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</si>
  <si>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</si>
  <si>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</si>
  <si>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</si>
  <si>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</si>
  <si>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</si>
  <si>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</si>
  <si>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</si>
  <si>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</si>
  <si>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</si>
  <si>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</si>
  <si>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</si>
  <si>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</si>
  <si>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</si>
  <si>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</si>
  <si>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</si>
  <si>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</si>
  <si>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</si>
  <si>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</si>
  <si>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</si>
  <si>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</si>
  <si>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</si>
  <si>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</si>
  <si>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</si>
  <si>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</si>
  <si>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</si>
  <si>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</si>
  <si>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</si>
  <si>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</si>
  <si>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</si>
  <si>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</si>
  <si>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</si>
  <si>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</si>
  <si>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</si>
  <si>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</si>
  <si>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</si>
  <si>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</si>
  <si>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</si>
  <si>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</si>
  <si>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</si>
  <si>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</si>
  <si>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</si>
  <si>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</si>
  <si>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</si>
  <si>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</si>
  <si>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</si>
  <si>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</si>
  <si>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</si>
  <si>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</si>
  <si>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</si>
  <si>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</si>
  <si>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</si>
  <si>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</si>
  <si>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</si>
  <si>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</si>
  <si>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</si>
  <si>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</si>
  <si>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</si>
  <si>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</si>
  <si>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</si>
  <si>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</si>
  <si>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</si>
  <si>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</si>
  <si>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</si>
  <si>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</si>
  <si>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</si>
  <si>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</si>
  <si>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</si>
  <si>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</si>
  <si>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</si>
  <si>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</si>
  <si>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</si>
  <si>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</si>
  <si>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</si>
  <si>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</si>
  <si>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</si>
  <si>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</si>
  <si>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</si>
  <si>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</si>
  <si>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</si>
  <si>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</si>
  <si>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</si>
  <si>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</si>
  <si>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</si>
  <si>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</si>
  <si>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</si>
  <si>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</si>
  <si>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</si>
  <si>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</si>
  <si>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</si>
  <si>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</si>
  <si>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</si>
  <si>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</si>
  <si>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</si>
  <si>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</si>
  <si>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</si>
  <si>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</si>
  <si>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</si>
  <si>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</si>
  <si>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</si>
  <si>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</si>
  <si>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</si>
  <si>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</si>
  <si>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</si>
  <si>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</si>
  <si>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</si>
  <si>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</si>
  <si>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</si>
  <si>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</si>
  <si>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</si>
  <si>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</si>
  <si>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</si>
  <si>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</si>
  <si>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</si>
  <si>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</si>
  <si>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</si>
  <si>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</si>
  <si>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</si>
  <si>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</si>
  <si>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</si>
  <si>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</si>
  <si>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</si>
  <si>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</si>
  <si>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</si>
  <si>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</si>
  <si>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</si>
  <si>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</si>
  <si>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</si>
  <si>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</si>
  <si>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</si>
  <si>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</si>
  <si>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</si>
  <si>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</si>
  <si>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</si>
  <si>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</si>
  <si>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</si>
  <si>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</si>
  <si>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</si>
  <si>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</si>
  <si>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</si>
  <si>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</si>
  <si>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</si>
  <si>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</si>
  <si>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</si>
  <si>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</si>
  <si>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</si>
  <si>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</si>
  <si>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</si>
  <si>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</si>
  <si>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</si>
  <si>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</si>
  <si>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</si>
  <si>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</si>
  <si>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</si>
  <si>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</si>
  <si>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</si>
  <si>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</si>
  <si>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</si>
  <si>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</si>
  <si>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</si>
  <si>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</si>
  <si>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</si>
  <si>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</si>
  <si>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</si>
  <si>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</si>
  <si>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</si>
  <si>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</si>
  <si>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</si>
  <si>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</si>
  <si>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</si>
  <si>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</si>
  <si>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</si>
  <si>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</si>
  <si>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</si>
  <si>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</si>
  <si>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</si>
  <si>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</si>
  <si>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</si>
  <si>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</si>
  <si>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</si>
  <si>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</si>
  <si>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</si>
  <si>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</si>
  <si>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</si>
  <si>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</si>
  <si>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</si>
  <si>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</si>
  <si>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</si>
  <si>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</si>
  <si>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</si>
  <si>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</si>
  <si>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</si>
  <si>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</si>
  <si>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</si>
  <si>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</si>
  <si>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</si>
  <si>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</si>
  <si>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</si>
  <si>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</si>
  <si>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</si>
  <si>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</si>
  <si>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</si>
  <si>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</si>
  <si>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</si>
  <si>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</si>
  <si>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</si>
  <si>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</si>
  <si>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</si>
  <si>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</si>
  <si>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</si>
  <si>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</si>
  <si>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</si>
  <si>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</si>
  <si>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</si>
  <si>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</si>
  <si>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</si>
  <si>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</si>
  <si>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</si>
  <si>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</si>
  <si>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</si>
  <si>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</si>
  <si>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</si>
  <si>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</si>
  <si>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</si>
  <si>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</si>
  <si>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</si>
  <si>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</si>
  <si>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</si>
  <si>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</si>
  <si>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</si>
  <si>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</si>
  <si>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</si>
  <si>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</si>
  <si>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</si>
  <si>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</si>
  <si>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</si>
  <si>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</si>
  <si>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</si>
  <si>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</si>
  <si>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</si>
  <si>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</si>
  <si>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</si>
  <si>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</si>
  <si>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</si>
  <si>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</si>
  <si>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</si>
  <si>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</si>
  <si>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</si>
  <si>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</si>
  <si>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</si>
  <si>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</si>
  <si>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</si>
  <si>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</si>
  <si>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</si>
  <si>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</si>
  <si>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</si>
  <si>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</si>
  <si>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</si>
  <si>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</si>
  <si>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</si>
  <si>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</si>
  <si>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</si>
  <si>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</si>
  <si>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</si>
  <si>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</si>
  <si>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</si>
  <si>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</si>
  <si>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</si>
  <si>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</si>
  <si>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</si>
  <si>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</si>
  <si>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</si>
  <si>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</si>
  <si>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</si>
  <si>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</si>
  <si>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</si>
  <si>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</si>
  <si>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</si>
  <si>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</si>
  <si>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</si>
  <si>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</si>
  <si>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</si>
  <si>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</si>
  <si>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</si>
  <si>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</si>
  <si>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</si>
  <si>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</si>
  <si>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</si>
  <si>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</si>
  <si>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</si>
  <si>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</si>
  <si>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</si>
  <si>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</si>
  <si>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</si>
  <si>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</si>
  <si>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</si>
  <si>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</si>
  <si>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</si>
  <si>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</si>
  <si>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</si>
  <si>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</si>
  <si>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</si>
  <si>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</si>
  <si>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</si>
  <si>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</si>
  <si>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</si>
  <si>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</si>
  <si>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</si>
  <si>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</si>
  <si>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</si>
  <si>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</si>
  <si>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</si>
  <si>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</si>
  <si>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</si>
  <si>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</si>
  <si>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</si>
  <si>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</si>
  <si>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</si>
  <si>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</si>
  <si>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</si>
  <si>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</si>
  <si>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</si>
  <si>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</si>
  <si>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</si>
  <si>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</si>
  <si>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</si>
  <si>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</si>
  <si>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</si>
  <si>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</si>
  <si>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</si>
  <si>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</si>
  <si>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</si>
  <si>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</si>
  <si>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</si>
  <si>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</si>
  <si>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</si>
  <si>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</si>
  <si>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</si>
  <si>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</si>
  <si>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</si>
  <si>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</si>
  <si>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</si>
  <si>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</si>
  <si>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</si>
  <si>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</si>
  <si>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</si>
  <si>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</si>
  <si>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</si>
  <si>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</si>
  <si>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</si>
  <si>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</si>
  <si>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</si>
  <si>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</si>
  <si>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</si>
  <si>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</si>
  <si>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</si>
  <si>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</si>
  <si>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</si>
  <si>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</si>
  <si>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</si>
  <si>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</si>
  <si>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</si>
  <si>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</si>
  <si>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</si>
  <si>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</si>
  <si>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</si>
  <si>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</si>
  <si>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</si>
  <si>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</si>
  <si>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</si>
  <si>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</si>
  <si>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</si>
  <si>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</si>
  <si>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</si>
  <si>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</si>
  <si>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</si>
  <si>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</si>
  <si>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</si>
  <si>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</si>
  <si>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</si>
  <si>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</si>
  <si>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</si>
  <si>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</si>
  <si>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</si>
  <si>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</si>
  <si>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</si>
  <si>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</si>
  <si>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</si>
  <si>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</si>
  <si>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</si>
  <si>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</si>
  <si>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</si>
  <si>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</si>
  <si>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</si>
  <si>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</si>
  <si>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</si>
  <si>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</si>
  <si>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</si>
  <si>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</si>
  <si>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</si>
  <si>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</si>
  <si>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</si>
  <si>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</si>
  <si>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</si>
  <si>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</si>
  <si>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</si>
  <si>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</si>
  <si>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</si>
  <si>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</si>
  <si>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</si>
  <si>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</si>
  <si>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</si>
  <si>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</si>
  <si>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</si>
  <si>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</si>
  <si>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</si>
  <si>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</si>
  <si>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</si>
  <si>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</si>
  <si>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</si>
  <si>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</si>
  <si>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</si>
  <si>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</si>
  <si>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</si>
  <si>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</si>
  <si>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</si>
  <si>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</si>
  <si>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</si>
  <si>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</si>
  <si>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</si>
  <si>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</si>
  <si>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</si>
  <si>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</si>
  <si>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</si>
  <si>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</si>
  <si>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</si>
  <si>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</si>
  <si>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</si>
  <si>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</si>
  <si>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</si>
  <si>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</si>
  <si>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</si>
  <si>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</si>
  <si>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</si>
  <si>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</si>
  <si>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</si>
  <si>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</si>
  <si>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</si>
  <si>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</si>
  <si>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</si>
  <si>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</si>
  <si>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</si>
  <si>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</si>
  <si>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</si>
  <si>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</si>
  <si>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</si>
  <si>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</si>
  <si>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</si>
  <si>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</si>
  <si>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</si>
  <si>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</si>
  <si>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</si>
  <si>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</si>
  <si>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</si>
  <si>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</si>
  <si>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</si>
  <si>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</si>
  <si>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</si>
  <si>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</si>
  <si>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</si>
  <si>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</si>
  <si>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</si>
  <si>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</si>
  <si>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</si>
  <si>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</si>
  <si>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</si>
  <si>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</si>
  <si>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</si>
  <si>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</si>
  <si>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</si>
  <si>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</si>
  <si>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</si>
  <si>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</si>
  <si>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</si>
  <si>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</si>
  <si>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</si>
  <si>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</si>
  <si>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</si>
  <si>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</si>
  <si>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</si>
  <si>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</si>
  <si>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</si>
  <si>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</si>
  <si>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</si>
  <si>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</si>
  <si>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</si>
  <si>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</si>
  <si>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</si>
  <si>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</si>
  <si>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</si>
  <si>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</si>
  <si>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</si>
  <si>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</si>
  <si>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</si>
  <si>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</si>
  <si>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</si>
  <si>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</si>
  <si>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</si>
  <si>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</si>
  <si>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</si>
  <si>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</si>
  <si>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</si>
  <si>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</si>
  <si>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</si>
  <si>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</si>
  <si>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</si>
  <si>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</si>
  <si>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</si>
  <si>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</si>
  <si>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</si>
  <si>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</si>
  <si>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</si>
  <si>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</si>
  <si>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</si>
  <si>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</si>
  <si>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</si>
  <si>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</si>
  <si>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</si>
  <si>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</si>
  <si>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</si>
  <si>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</si>
  <si>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</si>
  <si>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</si>
  <si>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</si>
  <si>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</si>
  <si>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</si>
  <si>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</si>
  <si>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</si>
  <si>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</si>
  <si>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</si>
  <si>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</si>
  <si>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</si>
  <si>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</si>
  <si>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</si>
  <si>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</si>
  <si>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</si>
  <si>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</si>
  <si>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</si>
  <si>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</si>
  <si>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</si>
  <si>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</si>
  <si>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</si>
  <si>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</si>
  <si>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</si>
  <si>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</si>
  <si>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</si>
  <si>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</si>
  <si>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</si>
  <si>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</si>
  <si>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</si>
  <si>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</si>
  <si>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</si>
  <si>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</si>
  <si>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</si>
  <si>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</si>
  <si>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</si>
  <si>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</si>
  <si>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</si>
  <si>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</si>
  <si>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</si>
  <si>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</si>
  <si>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</si>
  <si>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</si>
  <si>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</si>
  <si>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</si>
  <si>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</si>
  <si>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</si>
  <si>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</si>
  <si>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</si>
  <si>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</si>
  <si>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</si>
  <si>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</si>
  <si>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</si>
  <si>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</si>
  <si>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</si>
  <si>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</si>
  <si>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</si>
  <si>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</si>
  <si>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</si>
  <si>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</si>
  <si>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</si>
  <si>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</si>
  <si>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</si>
  <si>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</si>
  <si>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</si>
  <si>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</si>
  <si>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</si>
  <si>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</si>
  <si>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</si>
  <si>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</si>
  <si>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</si>
  <si>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</si>
  <si>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</si>
  <si>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</si>
  <si>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</si>
  <si>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</si>
  <si>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</si>
  <si>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</si>
  <si>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</si>
  <si>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</si>
  <si>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</si>
  <si>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</si>
  <si>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</si>
  <si>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</si>
  <si>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</si>
  <si>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</si>
  <si>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</si>
  <si>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</si>
  <si>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</si>
  <si>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</si>
  <si>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</si>
  <si>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</si>
  <si>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</si>
  <si>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</si>
  <si>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</si>
  <si>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</si>
  <si>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</si>
  <si>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</si>
  <si>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</si>
  <si>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</si>
  <si>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</si>
  <si>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</si>
  <si>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</si>
  <si>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</si>
  <si>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</si>
  <si>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</si>
  <si>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</si>
  <si>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</si>
  <si>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</si>
  <si>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</si>
  <si>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</si>
  <si>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</si>
  <si>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</si>
  <si>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</si>
  <si>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</si>
  <si>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</si>
  <si>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</si>
  <si>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</si>
  <si>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</si>
  <si>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</si>
  <si>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</si>
  <si>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</si>
  <si>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</si>
  <si>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</si>
  <si>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</si>
  <si>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</si>
  <si>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</si>
  <si>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</si>
  <si>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</si>
  <si>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</si>
  <si>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</si>
  <si>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</si>
  <si>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</si>
  <si>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</si>
  <si>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</si>
  <si>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</si>
  <si>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</si>
  <si>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</si>
  <si>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</si>
  <si>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</si>
  <si>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</si>
  <si>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</si>
  <si>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</si>
  <si>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</si>
  <si>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</si>
  <si>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</si>
  <si>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</si>
  <si>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</si>
  <si>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</si>
  <si>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</si>
  <si>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</si>
  <si>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</si>
  <si>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</si>
  <si>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</si>
  <si>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</si>
  <si>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</si>
  <si>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</si>
  <si>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</si>
  <si>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</si>
  <si>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</si>
  <si>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</si>
  <si>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</si>
  <si>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</si>
  <si>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</si>
  <si>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</si>
  <si>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</si>
  <si>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</si>
  <si>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</si>
  <si>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</si>
  <si>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</si>
  <si>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</si>
  <si>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</si>
  <si>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</si>
  <si>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</si>
  <si>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</si>
  <si>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</si>
  <si>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</si>
  <si>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</si>
  <si>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</si>
  <si>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</si>
  <si>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</si>
  <si>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</si>
  <si>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</si>
  <si>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</si>
  <si>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</si>
  <si>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</si>
  <si>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</si>
  <si>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</si>
  <si>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</si>
  <si>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</si>
  <si>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</si>
  <si>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</si>
  <si>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</si>
  <si>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</si>
  <si>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</si>
  <si>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</si>
  <si>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</si>
  <si>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</si>
  <si>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</si>
  <si>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</si>
  <si>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</si>
  <si>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</si>
  <si>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</si>
  <si>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</si>
  <si>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</si>
  <si>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</si>
  <si>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</si>
  <si>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</si>
  <si>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</si>
  <si>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</si>
  <si>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</si>
  <si>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</si>
  <si>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</si>
  <si>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</si>
  <si>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</si>
  <si>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</si>
  <si>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</si>
  <si>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</si>
  <si>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</si>
  <si>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</si>
  <si>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</si>
  <si>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</si>
  <si>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</si>
  <si>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</si>
  <si>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</si>
  <si>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</si>
  <si>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</si>
  <si>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</si>
  <si>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</si>
  <si>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</si>
  <si>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</si>
  <si>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</si>
  <si>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</si>
  <si>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</si>
  <si>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</si>
  <si>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</si>
  <si>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</si>
  <si>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</si>
  <si>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</si>
  <si>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</si>
  <si>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</si>
  <si>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</si>
  <si>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</si>
  <si>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</si>
  <si>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</si>
  <si>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</si>
  <si>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</si>
  <si>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</si>
  <si>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</si>
  <si>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</si>
  <si>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</si>
  <si>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</si>
  <si>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</si>
  <si>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</si>
  <si>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</si>
  <si>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</si>
  <si>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</si>
  <si>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</si>
  <si>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</si>
  <si>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</si>
  <si>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</si>
  <si>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</si>
  <si>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</si>
  <si>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</si>
  <si>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</si>
  <si>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</si>
  <si>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</si>
  <si>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</si>
  <si>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</si>
  <si>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</si>
  <si>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</si>
  <si>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</si>
  <si>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</si>
  <si>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</si>
  <si>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</si>
  <si>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</si>
  <si>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</si>
  <si>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</si>
  <si>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</si>
  <si>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</si>
  <si>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</si>
  <si>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</si>
  <si>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</si>
  <si>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</si>
  <si>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</si>
  <si>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</si>
  <si>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</si>
  <si>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</si>
  <si>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</si>
  <si>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</si>
  <si>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</si>
  <si>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</si>
  <si>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</si>
  <si>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</si>
  <si>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</si>
  <si>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</si>
  <si>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</si>
  <si>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</si>
  <si>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</si>
  <si>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</si>
  <si>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</si>
  <si>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</si>
  <si>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</si>
  <si>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</si>
  <si>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</si>
  <si>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</si>
  <si>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</si>
  <si>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</si>
  <si>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</si>
  <si>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</si>
  <si>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</si>
  <si>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</si>
  <si>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</si>
  <si>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</si>
  <si>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</si>
  <si>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</si>
  <si>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</si>
  <si>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</si>
  <si>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</si>
  <si>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</si>
  <si>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</si>
  <si>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</si>
  <si>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</si>
  <si>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</si>
  <si>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</si>
  <si>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</si>
  <si>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</si>
  <si>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</si>
  <si>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</si>
  <si>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</si>
  <si>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</si>
  <si>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</si>
  <si>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</si>
  <si>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</si>
  <si>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</si>
  <si>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</si>
  <si>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</si>
  <si>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</si>
  <si>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</si>
  <si>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</si>
  <si>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</si>
  <si>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</si>
  <si>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</si>
  <si>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</si>
  <si>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</si>
  <si>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</si>
  <si>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</si>
  <si>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</si>
  <si>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</si>
  <si>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</si>
  <si>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</si>
  <si>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</si>
  <si>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</si>
  <si>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</si>
  <si>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</si>
  <si>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</si>
  <si>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</si>
  <si>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</si>
  <si>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</si>
  <si>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</si>
  <si>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</si>
  <si>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</si>
  <si>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</si>
  <si>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</si>
  <si>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</si>
  <si>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</si>
  <si>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</si>
  <si>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</si>
  <si>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</si>
  <si>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</si>
  <si>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</si>
  <si>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</si>
  <si>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</si>
  <si>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</si>
  <si>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</si>
  <si>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</si>
  <si>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</si>
  <si>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</si>
  <si>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</si>
  <si>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</si>
  <si>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</si>
  <si>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</si>
  <si>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</si>
  <si>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</si>
  <si>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</si>
  <si>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</si>
  <si>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</si>
  <si>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</si>
  <si>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</si>
  <si>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</si>
  <si>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</si>
  <si>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</si>
  <si>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</si>
  <si>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</si>
  <si>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</si>
  <si>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</si>
  <si>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</si>
  <si>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</si>
  <si>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</si>
  <si>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</si>
  <si>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</si>
  <si>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</si>
  <si>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</si>
  <si>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</si>
  <si>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</si>
  <si>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</si>
  <si>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</si>
  <si>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</si>
  <si>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</si>
  <si>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</si>
  <si>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</si>
  <si>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</si>
  <si>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</si>
  <si>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</si>
  <si>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</si>
  <si>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</si>
  <si>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</si>
  <si>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</si>
  <si>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</si>
  <si>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</si>
  <si>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</si>
  <si>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</si>
  <si>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</si>
  <si>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</si>
  <si>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</si>
  <si>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</si>
  <si>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</si>
  <si>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</si>
  <si>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</si>
  <si>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</si>
  <si>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</si>
  <si>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</si>
  <si>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</si>
  <si>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</si>
  <si>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</si>
  <si>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</si>
  <si>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</si>
  <si>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</si>
  <si>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</si>
  <si>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</si>
  <si>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</si>
  <si>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</si>
  <si>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</si>
  <si>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</si>
  <si>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</si>
  <si>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</si>
  <si>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</si>
  <si>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</si>
  <si>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</si>
  <si>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</si>
  <si>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</si>
  <si>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</si>
  <si>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</si>
  <si>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</si>
  <si>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</si>
  <si>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</si>
  <si>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</si>
  <si>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</si>
  <si>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</si>
  <si>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</si>
  <si>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</si>
  <si>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</si>
  <si>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</si>
  <si>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</si>
  <si>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</si>
  <si>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</si>
  <si>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</si>
  <si>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</si>
  <si>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</si>
  <si>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</si>
  <si>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</si>
  <si>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</si>
  <si>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</si>
  <si>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</si>
  <si>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</si>
  <si>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</si>
  <si>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</si>
  <si>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</si>
  <si>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</si>
  <si>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</si>
  <si>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</si>
  <si>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</si>
  <si>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</si>
  <si>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</si>
  <si>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</si>
  <si>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</si>
  <si>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</si>
  <si>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</si>
  <si>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</si>
  <si>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</si>
  <si>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</si>
  <si>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</si>
  <si>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</si>
  <si>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</si>
  <si>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</si>
  <si>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</si>
  <si>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</si>
  <si>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</si>
  <si>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</si>
  <si>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</si>
  <si>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</si>
  <si>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</si>
  <si>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</si>
  <si>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</si>
  <si>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</si>
  <si>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</si>
  <si>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</si>
  <si>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</si>
  <si>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</si>
  <si>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</si>
  <si>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</si>
  <si>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</si>
  <si>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</si>
  <si>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</si>
  <si>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</si>
  <si>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</si>
  <si>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</si>
  <si>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</si>
  <si>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</si>
  <si>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</si>
  <si>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</si>
  <si>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</si>
  <si>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</si>
  <si>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</si>
  <si>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</si>
  <si>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</si>
  <si>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</si>
  <si>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</si>
  <si>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</si>
  <si>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</si>
  <si>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</si>
  <si>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</si>
  <si>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</si>
  <si>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</si>
  <si>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</si>
  <si>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</si>
  <si>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</si>
  <si>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</si>
  <si>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</si>
  <si>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</si>
  <si>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</si>
  <si>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</si>
  <si>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</si>
  <si>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</si>
  <si>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</si>
  <si>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</si>
  <si>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</si>
  <si>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</si>
  <si>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</si>
  <si>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</si>
  <si>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</si>
  <si>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</si>
  <si>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</si>
  <si>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</si>
  <si>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</si>
  <si>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</si>
  <si>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</si>
  <si>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</si>
  <si>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</si>
  <si>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</si>
  <si>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</si>
  <si>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</si>
  <si>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</si>
  <si>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</si>
  <si>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</si>
  <si>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</si>
  <si>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</si>
  <si>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</si>
  <si>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</si>
  <si>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</si>
  <si>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</si>
  <si>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</si>
  <si>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</si>
  <si>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</si>
  <si>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</si>
  <si>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</si>
  <si>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</si>
  <si>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</si>
  <si>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</si>
  <si>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</si>
  <si>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</si>
  <si>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</si>
  <si>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</si>
  <si>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</si>
  <si>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</si>
  <si>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</si>
  <si>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</si>
  <si>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</si>
  <si>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</si>
  <si>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</si>
  <si>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</si>
  <si>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</si>
  <si>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</si>
  <si>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</si>
  <si>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</si>
  <si>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</si>
  <si>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</si>
  <si>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</si>
  <si>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</si>
  <si>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</si>
  <si>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</si>
  <si>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</si>
  <si>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</si>
  <si>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</si>
  <si>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</si>
  <si>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</si>
  <si>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</si>
  <si>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</si>
  <si>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</si>
  <si>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</si>
  <si>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</si>
  <si>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</si>
  <si>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</si>
  <si>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</si>
  <si>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</si>
  <si>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</si>
  <si>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</si>
  <si>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</si>
  <si>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</si>
  <si>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</si>
  <si>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</si>
  <si>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</si>
  <si>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</si>
  <si>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</si>
  <si>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</si>
  <si>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</si>
  <si>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</si>
  <si>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</si>
  <si>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</si>
  <si>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</si>
  <si>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</si>
  <si>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</si>
  <si>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</si>
  <si>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</si>
  <si>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</si>
  <si>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</si>
  <si>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</si>
  <si>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</si>
  <si>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</si>
  <si>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</si>
  <si>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</si>
  <si>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</si>
  <si>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</si>
  <si>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</si>
  <si>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</si>
  <si>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</si>
  <si>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</si>
  <si>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</si>
  <si>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</si>
  <si>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</si>
  <si>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</si>
  <si>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</si>
  <si>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</si>
  <si>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</si>
  <si>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</si>
  <si>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</si>
  <si>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</si>
  <si>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</si>
  <si>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</si>
  <si>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</si>
  <si>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</si>
  <si>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</si>
  <si>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</si>
  <si>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</si>
  <si>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</si>
  <si>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</si>
  <si>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</si>
  <si>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</si>
  <si>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</si>
  <si>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</si>
  <si>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</si>
  <si>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</si>
  <si>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</si>
  <si>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</si>
  <si>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</si>
  <si>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</si>
  <si>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</si>
  <si>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</si>
  <si>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</si>
  <si>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</si>
  <si>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</si>
  <si>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</si>
  <si>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</si>
  <si>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</si>
  <si>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</si>
  <si>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</si>
  <si>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</si>
  <si>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</si>
  <si>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</si>
  <si>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</si>
  <si>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</si>
  <si>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</si>
  <si>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</si>
  <si>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</si>
  <si>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</si>
  <si>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</si>
  <si>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</si>
  <si>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</si>
  <si>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</si>
  <si>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</si>
  <si>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</si>
  <si>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</si>
  <si>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</si>
  <si>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</si>
  <si>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</si>
  <si>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</si>
  <si>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</si>
  <si>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</si>
  <si>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</si>
  <si>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</si>
  <si>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</si>
  <si>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</si>
  <si>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</si>
  <si>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</si>
  <si>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</si>
  <si>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</si>
  <si>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</si>
  <si>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</si>
  <si>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</si>
  <si>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</si>
  <si>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</si>
  <si>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</si>
  <si>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</si>
  <si>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</si>
  <si>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</si>
  <si>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</si>
  <si>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</si>
  <si>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</si>
  <si>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</si>
  <si>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</si>
  <si>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</si>
  <si>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</si>
  <si>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</si>
  <si>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</si>
  <si>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</si>
  <si>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</si>
  <si>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</si>
  <si>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</si>
  <si>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</si>
  <si>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</si>
  <si>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</si>
  <si>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</si>
  <si>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</si>
  <si>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</si>
  <si>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</si>
  <si>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</si>
  <si>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</si>
  <si>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</si>
  <si>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</si>
  <si>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</si>
  <si>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</si>
  <si>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</si>
  <si>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</si>
  <si>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</si>
  <si>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</si>
  <si>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</si>
  <si>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</si>
  <si>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</si>
  <si>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</si>
  <si>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</si>
  <si>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</si>
  <si>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</si>
  <si>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</si>
  <si>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</si>
  <si>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</si>
  <si>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</si>
  <si>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</si>
  <si>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</si>
  <si>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</si>
  <si>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</si>
  <si>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</si>
  <si>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</si>
  <si>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</si>
  <si>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</si>
  <si>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</si>
  <si>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</si>
  <si>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</si>
  <si>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</si>
  <si>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</si>
  <si>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</si>
  <si>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</si>
  <si>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</si>
  <si>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</si>
  <si>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</si>
  <si>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</si>
  <si>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</si>
  <si>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</si>
  <si>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</si>
  <si>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</si>
  <si>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</si>
  <si>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</si>
  <si>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</si>
  <si>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</si>
  <si>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</si>
  <si>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</si>
  <si>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</si>
  <si>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</si>
  <si>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</si>
  <si>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</si>
  <si>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</si>
  <si>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</si>
  <si>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</si>
  <si>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</si>
  <si>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</si>
  <si>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</si>
  <si>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</si>
  <si>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</si>
  <si>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</si>
  <si>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</si>
  <si>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</si>
  <si>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</si>
  <si>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</si>
  <si>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</si>
  <si>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</si>
  <si>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</si>
  <si>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</si>
  <si>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</si>
  <si>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</si>
  <si>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</si>
  <si>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</si>
  <si>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</si>
  <si>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</si>
  <si>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</si>
  <si>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</si>
  <si>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</si>
  <si>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</si>
  <si>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</si>
  <si>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</si>
  <si>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</si>
  <si>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</si>
  <si>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</si>
  <si>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</si>
  <si>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</si>
  <si>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</si>
  <si>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</si>
  <si>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</si>
  <si>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</si>
  <si>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</si>
  <si>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</si>
  <si>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</si>
  <si>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</si>
  <si>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</si>
  <si>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</si>
  <si>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</si>
  <si>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</si>
  <si>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</si>
  <si>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</si>
  <si>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</si>
  <si>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</si>
  <si>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</si>
  <si>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</si>
  <si>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</si>
  <si>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</si>
  <si>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</si>
  <si>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</si>
  <si>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</si>
  <si>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</si>
  <si>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</si>
  <si>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</si>
  <si>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</si>
  <si>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</si>
  <si>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</si>
  <si>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</si>
  <si>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</si>
  <si>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</si>
  <si>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</si>
  <si>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</si>
  <si>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</si>
  <si>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</si>
  <si>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</si>
  <si>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</si>
  <si>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</si>
  <si>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</si>
  <si>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</si>
  <si>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</si>
  <si>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</si>
  <si>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</si>
  <si>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</si>
  <si>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</si>
  <si>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</si>
  <si>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</si>
  <si>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</si>
  <si>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</si>
  <si>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</si>
  <si>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</si>
  <si>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</si>
  <si>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</si>
  <si>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</si>
  <si>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</si>
  <si>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</si>
  <si>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</si>
  <si>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</si>
  <si>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</si>
  <si>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</si>
  <si>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</si>
  <si>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</si>
  <si>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</si>
  <si>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</si>
  <si>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</si>
  <si>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</si>
  <si>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</si>
  <si>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</si>
  <si>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</si>
  <si>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</si>
  <si>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</si>
  <si>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</si>
  <si>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</si>
  <si>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</si>
  <si>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</si>
  <si>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</si>
  <si>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</si>
  <si>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</si>
  <si>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</si>
  <si>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</si>
  <si>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</si>
  <si>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</si>
  <si>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</si>
  <si>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</si>
  <si>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</si>
  <si>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</si>
  <si>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</si>
  <si>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</si>
  <si>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</si>
  <si>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</si>
  <si>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</si>
  <si>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</si>
  <si>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</si>
  <si>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</si>
  <si>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</si>
  <si>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</si>
  <si>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</si>
  <si>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</si>
  <si>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</si>
  <si>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</si>
  <si>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</si>
  <si>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</si>
  <si>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</si>
  <si>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</si>
  <si>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</si>
  <si>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</si>
  <si>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</si>
  <si>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</si>
  <si>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</si>
  <si>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</si>
  <si>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</si>
  <si>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</si>
  <si>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</si>
  <si>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</si>
  <si>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</si>
  <si>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</si>
  <si>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</si>
  <si>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</si>
  <si>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</si>
  <si>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</si>
  <si>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</si>
  <si>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</si>
  <si>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</si>
  <si>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</si>
  <si>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</si>
  <si>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</si>
  <si>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</si>
  <si>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</si>
  <si>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</si>
  <si>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</si>
  <si>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</si>
  <si>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</si>
  <si>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</si>
  <si>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</si>
  <si>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</si>
  <si>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</si>
  <si>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</si>
  <si>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</si>
  <si>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</si>
  <si>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</si>
  <si>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</si>
  <si>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</si>
  <si>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</si>
  <si>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</si>
  <si>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</si>
  <si>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</si>
  <si>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</si>
  <si>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</si>
  <si>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</si>
  <si>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</si>
  <si>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</si>
  <si>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</si>
  <si>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</si>
  <si>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</si>
  <si>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</si>
  <si>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</si>
  <si>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</si>
  <si>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</si>
  <si>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</si>
  <si>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</si>
  <si>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</si>
  <si>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</si>
  <si>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</si>
  <si>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</si>
  <si>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</si>
  <si>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</si>
  <si>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</si>
  <si>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</si>
  <si>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</si>
  <si>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</si>
  <si>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</si>
  <si>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</si>
  <si>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</si>
  <si>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</si>
  <si>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</si>
  <si>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</si>
  <si>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</si>
  <si>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</si>
  <si>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</si>
  <si>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</si>
  <si>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</si>
  <si>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</si>
  <si>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</si>
  <si>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</si>
  <si>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</si>
  <si>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</si>
  <si>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</si>
  <si>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</si>
  <si>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</si>
  <si>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</si>
  <si>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</si>
  <si>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</si>
  <si>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</si>
  <si>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</si>
  <si>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</si>
  <si>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</si>
  <si>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</si>
  <si>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</si>
  <si>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</si>
  <si>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</si>
  <si>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</si>
  <si>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</si>
  <si>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</si>
  <si>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</si>
  <si>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</si>
  <si>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</si>
  <si>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</si>
  <si>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</si>
  <si>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</si>
  <si>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</si>
  <si>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</si>
  <si>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</si>
  <si>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</si>
  <si>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</si>
  <si>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</si>
  <si>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</si>
  <si>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</si>
  <si>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</si>
  <si>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</si>
  <si>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</si>
  <si>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</si>
  <si>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</si>
  <si>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</si>
  <si>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</si>
  <si>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</si>
  <si>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</si>
  <si>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</si>
  <si>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</si>
  <si>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</si>
  <si>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</si>
  <si>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</si>
  <si>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</si>
  <si>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</si>
  <si>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</si>
  <si>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</si>
  <si>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</si>
  <si>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</si>
  <si>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</si>
  <si>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</si>
  <si>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</si>
  <si>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</si>
  <si>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</si>
  <si>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</si>
  <si>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</si>
  <si>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</si>
  <si>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</si>
  <si>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</si>
  <si>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</si>
  <si>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</si>
  <si>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</si>
  <si>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</si>
  <si>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</si>
  <si>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</si>
  <si>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</si>
  <si>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</si>
  <si>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</si>
  <si>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</si>
  <si>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</si>
  <si>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</si>
  <si>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</si>
  <si>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</si>
  <si>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</si>
  <si>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</si>
  <si>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</si>
  <si>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</si>
  <si>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</si>
  <si>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</si>
  <si>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</si>
  <si>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</si>
  <si>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</si>
  <si>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</si>
  <si>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</si>
  <si>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</si>
  <si>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</si>
  <si>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</si>
  <si>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</si>
  <si>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</si>
  <si>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</si>
  <si>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</si>
  <si>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</si>
  <si>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</si>
  <si>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</si>
  <si>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</si>
  <si>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</si>
  <si>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</si>
  <si>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</si>
  <si>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</si>
  <si>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</si>
  <si>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</si>
  <si>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</si>
  <si>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</si>
  <si>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</si>
  <si>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</si>
  <si>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</si>
  <si>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</si>
  <si>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</si>
  <si>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</si>
  <si>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</si>
  <si>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</si>
  <si>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</si>
  <si>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</si>
  <si>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</si>
  <si>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</si>
  <si>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</si>
  <si>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</si>
  <si>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</si>
  <si>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</si>
  <si>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</si>
  <si>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</si>
  <si>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</si>
  <si>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</si>
  <si>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</si>
  <si>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</si>
  <si>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</si>
  <si>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</si>
  <si>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</si>
  <si>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</si>
  <si>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</si>
  <si>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</si>
  <si>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</si>
  <si>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</si>
  <si>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</si>
  <si>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</si>
  <si>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</si>
  <si>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</si>
  <si>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</si>
  <si>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</si>
  <si>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</si>
  <si>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</si>
  <si>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</si>
  <si>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</si>
  <si>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</si>
  <si>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</si>
  <si>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</si>
  <si>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</si>
  <si>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</si>
  <si>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</si>
  <si>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</si>
  <si>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</si>
  <si>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</si>
  <si>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</si>
  <si>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</si>
  <si>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</si>
  <si>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</si>
  <si>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</si>
  <si>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</si>
  <si>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</si>
  <si>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</si>
  <si>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</si>
  <si>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</si>
  <si>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</si>
  <si>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</si>
  <si>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</si>
  <si>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</si>
  <si>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</si>
  <si>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</si>
  <si>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</si>
  <si>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</si>
  <si>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</si>
  <si>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</si>
  <si>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</si>
  <si>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</si>
  <si>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</si>
  <si>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</si>
  <si>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</si>
  <si>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</si>
  <si>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</si>
  <si>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</si>
  <si>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</si>
  <si>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</si>
  <si>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</si>
  <si>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</si>
  <si>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</si>
  <si>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</si>
  <si>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</si>
  <si>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</si>
  <si>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</si>
  <si>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</si>
  <si>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</si>
  <si>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</si>
  <si>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</si>
  <si>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</si>
  <si>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</si>
  <si>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</si>
  <si>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</si>
  <si>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</si>
  <si>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</si>
  <si>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</si>
  <si>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</si>
  <si>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</si>
  <si>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</si>
  <si>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</si>
  <si>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</si>
  <si>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</si>
  <si>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</si>
  <si>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</si>
  <si>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</si>
  <si>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</si>
  <si>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</si>
  <si>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</si>
  <si>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</si>
  <si>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</si>
  <si>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</si>
  <si>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</si>
  <si>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</si>
  <si>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</si>
  <si>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</si>
  <si>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</si>
  <si>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</si>
  <si>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</si>
  <si>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</si>
  <si>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</si>
  <si>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</si>
  <si>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</si>
  <si>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</si>
  <si>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</si>
  <si>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</si>
  <si>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</si>
  <si>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</si>
  <si>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</si>
  <si>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</si>
  <si>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</si>
  <si>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</si>
  <si>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</si>
  <si>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</si>
  <si>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</si>
  <si>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</si>
  <si>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</si>
  <si>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</si>
  <si>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</si>
  <si>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</si>
  <si>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</si>
  <si>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</si>
  <si>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</si>
  <si>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</si>
  <si>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</si>
  <si>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</si>
  <si>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</si>
  <si>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</si>
  <si>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</si>
  <si>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</si>
  <si>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</si>
  <si>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</si>
  <si>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</si>
  <si>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</si>
  <si>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</si>
  <si>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</si>
  <si>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</si>
  <si>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</si>
  <si>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</si>
  <si>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</si>
  <si>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</si>
  <si>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</si>
  <si>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</si>
  <si>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</si>
  <si>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</si>
  <si>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</si>
  <si>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</si>
  <si>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</si>
  <si>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</si>
  <si>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</si>
  <si>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</si>
  <si>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</si>
  <si>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</si>
  <si>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</si>
  <si>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</si>
  <si>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</si>
  <si>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</si>
  <si>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</si>
  <si>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</si>
  <si>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</si>
  <si>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</si>
  <si>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</si>
  <si>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</si>
  <si>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</si>
  <si>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</si>
  <si>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</si>
  <si>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</si>
  <si>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</si>
  <si>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</si>
  <si>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</si>
  <si>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</si>
  <si>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</si>
  <si>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</si>
  <si>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</si>
  <si>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</si>
  <si>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</si>
  <si>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</si>
  <si>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</si>
  <si>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</si>
  <si>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</si>
  <si>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</si>
  <si>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</si>
  <si>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</si>
  <si>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</si>
  <si>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</si>
  <si>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</si>
  <si>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</si>
  <si>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</si>
  <si>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</si>
  <si>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</si>
  <si>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</si>
  <si>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</si>
  <si>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</si>
  <si>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</si>
  <si>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</si>
  <si>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</si>
  <si>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</si>
  <si>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</si>
  <si>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</si>
  <si>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</si>
  <si>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</si>
  <si>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</si>
  <si>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</si>
  <si>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</si>
  <si>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</si>
  <si>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</si>
  <si>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</si>
  <si>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</si>
  <si>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</si>
  <si>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</si>
  <si>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</si>
  <si>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</si>
  <si>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</si>
  <si>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</si>
  <si>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</si>
  <si>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</si>
  <si>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</si>
  <si>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</si>
  <si>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</si>
  <si>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</si>
  <si>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</si>
  <si>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</si>
  <si>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</si>
  <si>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</si>
  <si>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</si>
  <si>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</si>
  <si>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</si>
  <si>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</si>
  <si>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</si>
  <si>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</si>
  <si>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</si>
  <si>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</si>
  <si>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</si>
  <si>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</si>
  <si>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</si>
  <si>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</si>
  <si>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</si>
  <si>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</si>
  <si>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</si>
  <si>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</si>
  <si>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</si>
  <si>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</si>
  <si>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</si>
  <si>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</si>
  <si>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</si>
  <si>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</si>
  <si>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</si>
  <si>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</si>
  <si>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</si>
  <si>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</si>
  <si>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</si>
  <si>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</si>
  <si>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</si>
  <si>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</si>
  <si>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</si>
  <si>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</si>
  <si>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</si>
  <si>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</si>
  <si>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</si>
  <si>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</si>
  <si>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</si>
  <si>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</si>
  <si>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</si>
  <si>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</si>
  <si>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</si>
  <si>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</si>
  <si>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</si>
  <si>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</si>
  <si>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</si>
  <si>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</si>
  <si>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</si>
  <si>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</si>
  <si>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</si>
  <si>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</si>
  <si>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</si>
  <si>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</si>
  <si>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</si>
  <si>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</si>
  <si>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</si>
  <si>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</si>
  <si>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</si>
  <si>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</si>
  <si>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</si>
  <si>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</si>
  <si>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</si>
  <si>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</si>
  <si>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</si>
  <si>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</si>
  <si>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</si>
  <si>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</si>
  <si>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</si>
  <si>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</si>
  <si>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</si>
  <si>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</si>
  <si>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</si>
  <si>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</si>
  <si>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</si>
  <si>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</si>
  <si>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</si>
  <si>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</si>
  <si>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</si>
  <si>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</si>
  <si>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</si>
  <si>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</si>
  <si>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</si>
  <si>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</si>
  <si>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</si>
  <si>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</si>
  <si>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</si>
  <si>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</si>
  <si>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</si>
  <si>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</si>
  <si>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</si>
  <si>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</si>
  <si>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</si>
  <si>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</si>
  <si>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</si>
  <si>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</si>
  <si>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</si>
  <si>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</si>
  <si>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</si>
  <si>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</si>
  <si>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</si>
  <si>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</si>
  <si>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</si>
  <si>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</si>
  <si>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</si>
  <si>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</si>
  <si>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</si>
  <si>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</si>
  <si>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</si>
  <si>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</si>
  <si>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</si>
  <si>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</si>
  <si>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</si>
  <si>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</si>
  <si>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</si>
  <si>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</si>
  <si>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</si>
  <si>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</si>
  <si>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</si>
  <si>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</si>
  <si>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</si>
  <si>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</si>
  <si>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</si>
  <si>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</si>
  <si>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</si>
  <si>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</si>
  <si>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</si>
  <si>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</si>
  <si>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</si>
  <si>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</si>
  <si>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</si>
  <si>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</si>
  <si>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</si>
  <si>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</si>
  <si>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</si>
  <si>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</si>
  <si>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</si>
  <si>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</si>
  <si>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</si>
  <si>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</si>
  <si>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</si>
  <si>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</si>
  <si>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</si>
  <si>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</si>
  <si>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</si>
  <si>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</si>
  <si>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</si>
  <si>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</si>
  <si>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</si>
  <si>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</si>
  <si>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</si>
  <si>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</si>
  <si>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</si>
  <si>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</si>
  <si>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</si>
  <si>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</si>
  <si>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</si>
  <si>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</si>
  <si>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</si>
  <si>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</si>
  <si>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</si>
  <si>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</si>
  <si>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</si>
  <si>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</si>
  <si>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</si>
  <si>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</si>
  <si>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</si>
  <si>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</si>
  <si>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</si>
  <si>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</si>
  <si>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</si>
  <si>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</si>
  <si>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</si>
  <si>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</si>
  <si>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</si>
  <si>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</si>
  <si>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</si>
  <si>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</si>
  <si>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</si>
  <si>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</si>
  <si>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</si>
  <si>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</si>
  <si>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</si>
  <si>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</si>
  <si>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</si>
  <si>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</si>
  <si>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</si>
  <si>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</si>
  <si>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</si>
  <si>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</si>
  <si>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</si>
  <si>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</si>
  <si>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</si>
  <si>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</si>
  <si>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</si>
  <si>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</si>
  <si>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</si>
  <si>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</si>
  <si>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</si>
  <si>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</si>
  <si>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</si>
  <si>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</si>
  <si>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</si>
  <si>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</si>
  <si>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</si>
  <si>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</si>
  <si>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</si>
  <si>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</si>
  <si>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</si>
  <si>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</si>
  <si>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</si>
  <si>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</si>
  <si>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</si>
  <si>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</si>
  <si>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</si>
  <si>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</si>
  <si>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</si>
  <si>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</si>
  <si>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</si>
  <si>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</si>
  <si>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</si>
  <si>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</si>
  <si>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</si>
  <si>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</si>
  <si>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</si>
  <si>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</si>
  <si>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</si>
  <si>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</si>
  <si>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</si>
  <si>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</si>
  <si>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</si>
  <si>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</si>
  <si>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</si>
  <si>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</si>
  <si>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</si>
  <si>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</si>
  <si>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</si>
  <si>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</si>
  <si>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</si>
  <si>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</si>
  <si>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</si>
  <si>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</si>
  <si>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</si>
  <si>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</si>
  <si>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</si>
  <si>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</si>
  <si>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</si>
  <si>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</si>
  <si>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</si>
  <si>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</si>
  <si>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</si>
  <si>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</si>
  <si>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</si>
  <si>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</si>
  <si>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</si>
  <si>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</si>
  <si>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</si>
  <si>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</si>
  <si>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</si>
  <si>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</si>
  <si>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</si>
  <si>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</si>
  <si>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</si>
  <si>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</si>
  <si>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</si>
  <si>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</si>
  <si>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</si>
  <si>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</si>
  <si>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</si>
  <si>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</si>
  <si>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</si>
  <si>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</si>
  <si>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</si>
  <si>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</si>
  <si>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</si>
  <si>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</si>
  <si>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</si>
  <si>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</si>
  <si>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</si>
  <si>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</si>
  <si>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</si>
  <si>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</si>
  <si>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</si>
  <si>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</si>
  <si>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</si>
  <si>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</si>
  <si>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</si>
  <si>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</si>
  <si>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</si>
  <si>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</si>
  <si>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</si>
  <si>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</si>
  <si>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</si>
  <si>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</si>
  <si>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</si>
  <si>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</si>
  <si>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</si>
  <si>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</si>
  <si>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</si>
  <si>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</si>
  <si>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</si>
  <si>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</si>
  <si>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</si>
  <si>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</si>
  <si>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</si>
  <si>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</si>
  <si>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</si>
  <si>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</si>
  <si>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</si>
  <si>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</si>
  <si>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</si>
  <si>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</si>
  <si>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</si>
  <si>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</si>
  <si>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</si>
  <si>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</si>
  <si>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</si>
  <si>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</si>
  <si>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</si>
  <si>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</si>
  <si>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</si>
  <si>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</si>
  <si>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</si>
  <si>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</si>
  <si>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</si>
  <si>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</si>
  <si>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</si>
  <si>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</si>
  <si>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</si>
  <si>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</si>
  <si>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</si>
  <si>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</si>
  <si>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</si>
  <si>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</si>
  <si>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</si>
  <si>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</si>
  <si>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</si>
  <si>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</si>
  <si>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</si>
  <si>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</si>
  <si>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</si>
  <si>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</si>
  <si>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</si>
  <si>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</si>
  <si>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</si>
  <si>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</si>
  <si>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</si>
  <si>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</si>
  <si>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</si>
  <si>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</si>
  <si>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</si>
  <si>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</si>
  <si>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</si>
  <si>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</si>
  <si>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</si>
  <si>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</si>
  <si>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</si>
  <si>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</si>
  <si>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</si>
  <si>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</si>
  <si>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</si>
  <si>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</si>
  <si>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</si>
  <si>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</si>
  <si>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</si>
  <si>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</si>
  <si>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</si>
  <si>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</si>
  <si>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</si>
  <si>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</si>
  <si>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</si>
  <si>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</si>
  <si>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</si>
  <si>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</si>
  <si>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</si>
  <si>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</si>
  <si>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</si>
  <si>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</si>
  <si>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</si>
  <si>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</si>
  <si>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</si>
  <si>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</si>
  <si>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</si>
  <si>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</si>
  <si>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</si>
  <si>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</si>
  <si>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</si>
  <si>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</si>
  <si>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</si>
  <si>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</si>
  <si>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</si>
  <si>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</si>
  <si>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</si>
  <si>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</si>
  <si>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</si>
  <si>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</si>
  <si>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</si>
  <si>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</si>
  <si>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</si>
  <si>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</si>
  <si>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</si>
  <si>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</si>
  <si>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</si>
  <si>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</si>
  <si>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</si>
  <si>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</si>
  <si>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</si>
  <si>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</si>
  <si>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</si>
  <si>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</si>
  <si>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</si>
  <si>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</si>
  <si>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</si>
  <si>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</si>
  <si>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</si>
  <si>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</si>
  <si>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</si>
  <si>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</si>
  <si>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</si>
  <si>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</si>
  <si>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</si>
  <si>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</si>
  <si>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</si>
  <si>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</si>
  <si>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</si>
  <si>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</si>
  <si>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</si>
  <si>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</si>
  <si>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</si>
  <si>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</si>
  <si>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</si>
  <si>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</si>
  <si>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</si>
  <si>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</si>
  <si>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</si>
  <si>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</si>
  <si>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</si>
  <si>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</si>
  <si>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</si>
  <si>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</si>
  <si>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</si>
  <si>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</si>
  <si>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</si>
  <si>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</si>
  <si>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</si>
  <si>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</si>
  <si>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</si>
  <si>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</si>
  <si>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</si>
  <si>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</si>
  <si>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</si>
  <si>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</si>
  <si>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</si>
  <si>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</si>
  <si>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</si>
  <si>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</si>
  <si>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</si>
  <si>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</si>
  <si>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</si>
  <si>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</si>
  <si>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</si>
  <si>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</si>
  <si>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</si>
  <si>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</si>
  <si>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</si>
  <si>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</si>
  <si>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</si>
  <si>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</si>
  <si>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</si>
  <si>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</si>
  <si>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</si>
  <si>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</si>
  <si>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</si>
  <si>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</si>
  <si>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</si>
  <si>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</si>
  <si>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</si>
  <si>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</si>
  <si>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</si>
  <si>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</si>
  <si>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</si>
  <si>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</si>
  <si>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</si>
  <si>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</si>
  <si>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</si>
  <si>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</si>
  <si>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</si>
  <si>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</si>
  <si>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</si>
  <si>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</si>
  <si>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</si>
  <si>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</si>
  <si>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</si>
  <si>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</si>
  <si>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</si>
  <si>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</si>
  <si>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</si>
  <si>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</si>
  <si>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</si>
  <si>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</si>
  <si>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</si>
  <si>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</si>
  <si>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</si>
  <si>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</si>
  <si>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</si>
  <si>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</si>
  <si>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</si>
  <si>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</si>
  <si>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</si>
  <si>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</si>
  <si>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</si>
  <si>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</si>
  <si>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</si>
  <si>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</si>
  <si>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</si>
  <si>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</si>
  <si>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</si>
  <si>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</si>
  <si>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</si>
  <si>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</si>
  <si>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</si>
  <si>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</si>
  <si>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</si>
  <si>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</si>
  <si>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</si>
  <si>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</si>
  <si>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</si>
  <si>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</si>
  <si>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</si>
  <si>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</si>
  <si>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</si>
  <si>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</si>
  <si>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</si>
  <si>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</si>
  <si>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</si>
  <si>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</si>
  <si>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</si>
  <si>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</si>
  <si>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</si>
  <si>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</si>
  <si>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</si>
  <si>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</si>
  <si>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</si>
  <si>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</si>
  <si>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</si>
  <si>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</si>
  <si>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</si>
  <si>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</si>
  <si>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</si>
  <si>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</si>
  <si>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</si>
  <si>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</si>
  <si>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</si>
  <si>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</si>
  <si>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</si>
  <si>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</si>
  <si>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</si>
  <si>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</si>
  <si>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</si>
  <si>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</si>
  <si>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</si>
  <si>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</si>
  <si>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</si>
  <si>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</si>
  <si>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</si>
  <si>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</si>
  <si>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</si>
  <si>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</si>
  <si>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</si>
  <si>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</si>
  <si>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</si>
  <si>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</si>
  <si>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</si>
  <si>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</si>
  <si>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</si>
  <si>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</si>
  <si>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</si>
  <si>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</si>
  <si>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</si>
  <si>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</si>
  <si>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</si>
  <si>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</si>
  <si>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</si>
  <si>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</si>
  <si>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</si>
  <si>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</si>
  <si>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</si>
  <si>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</si>
  <si>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</si>
  <si>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</si>
  <si>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</si>
  <si>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</si>
  <si>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</si>
  <si>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</si>
  <si>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</si>
  <si>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</si>
  <si>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</si>
  <si>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</si>
  <si>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</si>
  <si>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</si>
  <si>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</si>
  <si>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</si>
  <si>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</si>
  <si>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</si>
  <si>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</si>
  <si>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</si>
  <si>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</si>
  <si>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</si>
  <si>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</si>
  <si>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</si>
  <si>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</si>
  <si>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</si>
  <si>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</si>
  <si>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</si>
  <si>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</si>
  <si>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</si>
  <si>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</si>
  <si>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</si>
  <si>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</si>
  <si>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</si>
  <si>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</si>
  <si>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</si>
  <si>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</si>
  <si>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</si>
  <si>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</si>
  <si>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</si>
  <si>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</si>
  <si>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</si>
  <si>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</si>
  <si>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</si>
  <si>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</si>
  <si>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</si>
  <si>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</si>
  <si>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</si>
  <si>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</si>
  <si>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</si>
  <si>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</si>
  <si>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</si>
  <si>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</si>
  <si>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</si>
  <si>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</si>
  <si>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</si>
  <si>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</si>
  <si>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</si>
  <si>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</si>
  <si>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</si>
  <si>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</si>
  <si>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</si>
  <si>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</si>
  <si>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</si>
  <si>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</si>
  <si>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</si>
  <si>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</si>
  <si>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</si>
  <si>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</si>
  <si>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</si>
  <si>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</si>
  <si>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</si>
  <si>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</si>
  <si>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</si>
  <si>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</si>
  <si>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</si>
  <si>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</si>
  <si>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</si>
  <si>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</si>
  <si>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</si>
  <si>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</si>
  <si>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</si>
  <si>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</si>
  <si>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</si>
  <si>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</si>
  <si>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</si>
  <si>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</si>
  <si>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</si>
  <si>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</si>
  <si>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</si>
  <si>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</si>
  <si>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</si>
  <si>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</si>
  <si>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</si>
  <si>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</si>
  <si>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</si>
  <si>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</si>
  <si>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</si>
  <si>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</si>
  <si>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</si>
  <si>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</si>
  <si>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</si>
  <si>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</si>
  <si>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</si>
  <si>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</si>
  <si>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</si>
  <si>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</si>
  <si>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</si>
  <si>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</si>
  <si>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</si>
  <si>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</si>
  <si>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</si>
  <si>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</si>
  <si>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</si>
  <si>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</si>
  <si>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</si>
  <si>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</si>
  <si>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</si>
  <si>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</si>
  <si>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</si>
  <si>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</si>
  <si>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</si>
  <si>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</si>
  <si>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</si>
  <si>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</si>
  <si>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</si>
  <si>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</si>
  <si>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</si>
  <si>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</si>
  <si>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</si>
  <si>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</si>
  <si>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</si>
  <si>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</si>
  <si>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</si>
  <si>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</si>
  <si>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</si>
  <si>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</si>
  <si>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</si>
  <si>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</si>
  <si>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</si>
  <si>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</si>
  <si>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</si>
  <si>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</si>
  <si>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</si>
  <si>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</si>
  <si>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</si>
  <si>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</si>
  <si>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</si>
  <si>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</si>
  <si>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</si>
  <si>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</si>
  <si>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</si>
  <si>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</si>
  <si>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</si>
  <si>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</si>
  <si>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</si>
  <si>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</si>
  <si>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</si>
  <si>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</si>
  <si>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</si>
  <si>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</si>
  <si>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</si>
  <si>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</si>
  <si>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</si>
  <si>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</si>
  <si>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</si>
  <si>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</si>
  <si>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</si>
  <si>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</si>
  <si>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</si>
  <si>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</si>
  <si>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</si>
  <si>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</si>
  <si>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</si>
  <si>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</si>
  <si>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</si>
  <si>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</si>
  <si>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</si>
  <si>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</si>
  <si>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</si>
  <si>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</si>
  <si>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</si>
  <si>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</si>
  <si>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</si>
  <si>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</si>
  <si>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</si>
  <si>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</si>
  <si>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</si>
  <si>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</si>
  <si>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</si>
  <si>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</si>
  <si>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</si>
  <si>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</si>
  <si>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</si>
  <si>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</si>
  <si>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</si>
  <si>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</si>
  <si>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</si>
  <si>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</si>
  <si>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</si>
  <si>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</si>
  <si>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</si>
  <si>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</si>
  <si>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</si>
  <si>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</si>
  <si>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</si>
  <si>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</si>
  <si>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</si>
  <si>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</si>
  <si>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</si>
  <si>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</si>
  <si>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</si>
  <si>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</si>
  <si>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</si>
  <si>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</si>
  <si>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</si>
  <si>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</si>
  <si>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</si>
  <si>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</si>
  <si>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</si>
  <si>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</si>
  <si>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</si>
  <si>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</si>
  <si>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</si>
  <si>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</si>
  <si>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</si>
  <si>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</si>
  <si>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</si>
  <si>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</si>
  <si>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</si>
  <si>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</si>
  <si>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</si>
  <si>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</si>
  <si>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</si>
  <si>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</si>
  <si>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</si>
  <si>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</si>
  <si>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</si>
  <si>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</si>
  <si>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</si>
  <si>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</si>
  <si>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</si>
  <si>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</si>
  <si>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</si>
  <si>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</si>
  <si>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</si>
  <si>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</si>
  <si>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</si>
  <si>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</si>
  <si>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</si>
  <si>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</si>
  <si>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</si>
  <si>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</si>
  <si>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</si>
  <si>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</si>
  <si>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</si>
  <si>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</si>
  <si>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</si>
  <si>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</si>
  <si>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</si>
  <si>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</si>
  <si>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</si>
  <si>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</si>
  <si>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</si>
  <si>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</si>
  <si>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</si>
  <si>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</si>
  <si>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</si>
  <si>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</si>
  <si>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</si>
  <si>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</si>
  <si>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</si>
  <si>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</si>
  <si>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</si>
  <si>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</si>
  <si>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</si>
  <si>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</si>
  <si>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</si>
  <si>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</si>
  <si>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</si>
  <si>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</si>
  <si>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</si>
  <si>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</si>
  <si>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</si>
  <si>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</si>
  <si>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</si>
  <si>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</si>
  <si>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</si>
  <si>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</si>
  <si>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</si>
  <si>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</si>
  <si>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</si>
  <si>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</si>
  <si>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</si>
  <si>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</si>
  <si>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</si>
  <si>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</si>
  <si>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</si>
  <si>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</si>
  <si>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</si>
  <si>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</si>
  <si>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</si>
  <si>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</si>
  <si>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</si>
  <si>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</si>
  <si>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</si>
  <si>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</si>
  <si>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</si>
  <si>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</si>
  <si>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</si>
  <si>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</si>
  <si>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</si>
  <si>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</si>
  <si>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</si>
  <si>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</si>
  <si>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</si>
  <si>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</si>
  <si>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</si>
  <si>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</si>
  <si>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</si>
  <si>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</si>
  <si>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</si>
  <si>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</si>
  <si>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</si>
  <si>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</si>
  <si>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</si>
  <si>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</si>
  <si>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</si>
  <si>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</si>
  <si>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</si>
  <si>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</si>
  <si>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</si>
  <si>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</si>
  <si>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</si>
  <si>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</si>
  <si>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</si>
  <si>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</si>
  <si>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</si>
  <si>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</si>
  <si>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</si>
  <si>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</si>
  <si>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</si>
  <si>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</si>
  <si>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</si>
  <si>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</si>
  <si>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</si>
  <si>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</si>
  <si>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</si>
  <si>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</si>
  <si>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</si>
  <si>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</si>
  <si>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</si>
  <si>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</si>
  <si>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</si>
  <si>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</si>
  <si>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</si>
  <si>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</si>
  <si>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</si>
  <si>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</si>
  <si>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</si>
  <si>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</si>
  <si>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</si>
  <si>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</si>
  <si>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</si>
  <si>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</si>
  <si>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</si>
  <si>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</si>
  <si>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</si>
  <si>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</si>
  <si>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</si>
  <si>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</si>
  <si>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</si>
  <si>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</si>
  <si>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</si>
  <si>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</si>
  <si>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</si>
  <si>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</si>
  <si>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</si>
  <si>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</si>
  <si>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</si>
  <si>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</si>
  <si>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</si>
  <si>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</si>
  <si>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</si>
  <si>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</si>
  <si>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</si>
  <si>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</si>
  <si>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</si>
  <si>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</si>
  <si>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</si>
  <si>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</si>
  <si>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</si>
  <si>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</si>
  <si>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</si>
  <si>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</si>
  <si>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</si>
  <si>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</si>
  <si>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</si>
  <si>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</si>
  <si>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</si>
  <si>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</si>
  <si>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</si>
  <si>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</si>
  <si>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</si>
  <si>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</si>
  <si>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</si>
  <si>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</si>
  <si>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</si>
  <si>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</si>
  <si>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</si>
  <si>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</si>
  <si>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</si>
  <si>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</si>
  <si>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</si>
  <si>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</si>
  <si>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</si>
  <si>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</si>
  <si>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</si>
  <si>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</si>
  <si>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</si>
  <si>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</si>
  <si>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</si>
  <si>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</si>
  <si>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</si>
  <si>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</si>
  <si>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</si>
  <si>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</si>
  <si>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</si>
  <si>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</si>
  <si>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</si>
  <si>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</si>
  <si>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</si>
  <si>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</si>
  <si>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</si>
  <si>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</si>
  <si>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</si>
  <si>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</si>
  <si>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</si>
  <si>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</si>
  <si>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</si>
  <si>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</si>
  <si>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</si>
  <si>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</si>
  <si>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</si>
  <si>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</si>
  <si>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</si>
  <si>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</si>
  <si>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</si>
  <si>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</si>
  <si>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</si>
  <si>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</si>
  <si>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</si>
  <si>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</si>
  <si>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</si>
  <si>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</si>
  <si>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</si>
  <si>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</si>
  <si>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</si>
  <si>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</si>
  <si>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</si>
  <si>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</si>
  <si>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</si>
  <si>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</si>
  <si>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</si>
  <si>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</si>
  <si>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</si>
  <si>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</si>
  <si>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</si>
  <si>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</si>
  <si>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</si>
  <si>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</si>
  <si>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</si>
  <si>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</si>
  <si>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</si>
  <si>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</si>
  <si>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</si>
  <si>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</si>
  <si>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</si>
  <si>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</si>
  <si>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</si>
  <si>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</si>
  <si>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</si>
  <si>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</si>
  <si>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</si>
  <si>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</si>
  <si>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</si>
  <si>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</si>
  <si>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</si>
  <si>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</si>
  <si>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</si>
  <si>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</si>
  <si>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</si>
  <si>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</si>
  <si>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</si>
  <si>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</si>
  <si>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</si>
  <si>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</si>
  <si>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</si>
  <si>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</si>
  <si>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</si>
  <si>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</si>
  <si>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</si>
  <si>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</si>
  <si>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</si>
  <si>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</si>
  <si>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</si>
  <si>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</si>
  <si>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</si>
  <si>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</si>
  <si>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</si>
  <si>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</si>
  <si>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</si>
  <si>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</si>
  <si>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</si>
  <si>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</si>
  <si>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</si>
  <si>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</si>
  <si>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</si>
  <si>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</si>
  <si>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</si>
  <si>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</si>
  <si>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</si>
  <si>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</si>
  <si>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</si>
  <si>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</si>
  <si>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</si>
  <si>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</si>
  <si>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</si>
  <si>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</si>
  <si>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</si>
  <si>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</si>
  <si>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</si>
  <si>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</si>
  <si>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</si>
  <si>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</si>
  <si>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</si>
  <si>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</si>
  <si>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</si>
  <si>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</si>
  <si>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</si>
  <si>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</si>
  <si>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</si>
  <si>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</si>
  <si>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</si>
  <si>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</si>
  <si>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</si>
  <si>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</si>
  <si>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</si>
  <si>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</si>
  <si>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</si>
  <si>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</si>
  <si>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</si>
  <si>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</si>
  <si>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</si>
  <si>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</si>
  <si>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</si>
  <si>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</si>
  <si>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</si>
  <si>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</si>
  <si>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</si>
  <si>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</si>
  <si>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</si>
  <si>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</si>
  <si>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</si>
  <si>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</si>
  <si>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</si>
  <si>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</si>
  <si>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</si>
  <si>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</si>
  <si>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</si>
  <si>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</si>
  <si>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</si>
  <si>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</si>
  <si>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</si>
  <si>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</si>
  <si>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</si>
  <si>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</si>
  <si>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</si>
  <si>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</si>
  <si>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</si>
  <si>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</si>
  <si>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</si>
  <si>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</si>
  <si>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</si>
  <si>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</si>
  <si>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</si>
  <si>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</si>
  <si>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</si>
  <si>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</si>
  <si>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</si>
  <si>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</si>
  <si>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</si>
  <si>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</si>
  <si>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</si>
  <si>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</si>
  <si>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</si>
  <si>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</si>
  <si>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</si>
  <si>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</si>
  <si>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</si>
  <si>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</si>
  <si>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</si>
  <si>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</si>
  <si>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</si>
  <si>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</si>
  <si>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</si>
  <si>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</si>
  <si>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</si>
  <si>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</si>
  <si>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</si>
  <si>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</si>
  <si>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</si>
  <si>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</si>
  <si>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</si>
  <si>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</si>
  <si>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</si>
  <si>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</si>
  <si>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</si>
  <si>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</si>
  <si>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</si>
  <si>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</si>
  <si>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</si>
  <si>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</si>
  <si>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</si>
  <si>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</si>
  <si>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</si>
  <si>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</si>
  <si>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</si>
  <si>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</si>
  <si>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</si>
  <si>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</si>
  <si>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</si>
  <si>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</si>
  <si>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</si>
  <si>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</si>
  <si>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</si>
  <si>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</si>
  <si>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</si>
  <si>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</si>
  <si>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</si>
  <si>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</si>
  <si>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</si>
  <si>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</si>
  <si>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</si>
  <si>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</si>
  <si>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</si>
  <si>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</si>
  <si>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</si>
  <si>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</si>
  <si>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</si>
  <si>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</si>
  <si>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</si>
  <si>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</si>
  <si>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</si>
  <si>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</si>
  <si>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</si>
  <si>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</si>
  <si>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</si>
  <si>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</si>
  <si>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</si>
  <si>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</si>
  <si>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</si>
  <si>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</si>
  <si>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</si>
  <si>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</si>
  <si>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</si>
  <si>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</si>
  <si>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</si>
  <si>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</si>
  <si>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</si>
  <si>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</si>
  <si>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</si>
  <si>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</si>
  <si>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</si>
  <si>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</si>
  <si>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</si>
  <si>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</si>
  <si>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</si>
  <si>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</si>
  <si>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</si>
  <si>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</si>
  <si>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</si>
  <si>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</si>
  <si>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</si>
  <si>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</si>
  <si>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</si>
  <si>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</si>
  <si>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</si>
  <si>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</si>
  <si>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</si>
  <si>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</si>
  <si>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</si>
  <si>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</si>
  <si>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</si>
  <si>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</si>
  <si>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</si>
  <si>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</si>
  <si>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</si>
  <si>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</si>
  <si>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</si>
  <si>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</si>
  <si>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</si>
  <si>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</si>
  <si>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</si>
  <si>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</si>
  <si>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</si>
  <si>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</si>
  <si>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</si>
  <si>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</si>
  <si>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</si>
  <si>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</si>
  <si>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</si>
  <si>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</si>
  <si>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</si>
  <si>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</si>
  <si>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</si>
  <si>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</si>
  <si>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</si>
  <si>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</si>
  <si>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</si>
  <si>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</si>
  <si>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</si>
  <si>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</si>
  <si>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</si>
  <si>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</si>
  <si>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</si>
  <si>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</si>
  <si>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</si>
  <si>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</si>
  <si>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</si>
  <si>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</si>
  <si>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</si>
  <si>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</si>
  <si>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</si>
  <si>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</si>
  <si>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</si>
  <si>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</si>
  <si>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</si>
  <si>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</si>
  <si>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</si>
  <si>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</si>
  <si>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</si>
  <si>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</si>
  <si>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</si>
  <si>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</si>
  <si>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</si>
  <si>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</si>
  <si>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</si>
  <si>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</si>
  <si>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</si>
  <si>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</si>
  <si>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</si>
  <si>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</si>
  <si>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</si>
  <si>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</si>
  <si>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</si>
  <si>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</si>
  <si>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</si>
  <si>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</si>
  <si>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</si>
  <si>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</si>
  <si>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</si>
  <si>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</si>
  <si>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</si>
  <si>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</si>
  <si>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</si>
  <si>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</si>
  <si>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</si>
  <si>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</si>
  <si>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</si>
  <si>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</si>
  <si>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</si>
  <si>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</si>
  <si>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</si>
  <si>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</si>
  <si>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</si>
  <si>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</si>
  <si>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</si>
  <si>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</si>
  <si>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</si>
  <si>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</si>
  <si>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</si>
  <si>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</si>
  <si>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</si>
  <si>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</si>
  <si>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</si>
  <si>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</si>
  <si>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</si>
  <si>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</si>
  <si>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</si>
  <si>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</si>
  <si>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</si>
  <si>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</si>
  <si>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</si>
  <si>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</si>
  <si>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</si>
  <si>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</si>
  <si>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</si>
  <si>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</si>
  <si>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</si>
  <si>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</si>
  <si>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</si>
  <si>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</si>
  <si>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</si>
  <si>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</si>
  <si>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</si>
  <si>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</si>
  <si>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</si>
  <si>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</si>
  <si>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</si>
  <si>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</si>
  <si>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</si>
  <si>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</si>
  <si>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</si>
  <si>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</si>
  <si>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</si>
  <si>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</si>
  <si>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</si>
  <si>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</si>
  <si>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</si>
  <si>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</si>
  <si>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</si>
  <si>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</si>
  <si>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</si>
  <si>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</si>
  <si>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</si>
  <si>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</si>
  <si>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</si>
  <si>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</si>
  <si>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</si>
  <si>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</si>
  <si>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</si>
  <si>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</si>
  <si>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</si>
  <si>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</si>
  <si>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</si>
  <si>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</si>
  <si>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</si>
  <si>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</si>
  <si>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</si>
  <si>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</si>
  <si>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</si>
  <si>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</si>
  <si>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</si>
  <si>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</si>
  <si>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</si>
  <si>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</si>
  <si>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</si>
  <si>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</si>
  <si>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</si>
  <si>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</si>
  <si>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</si>
  <si>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</si>
  <si>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</si>
  <si>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</si>
  <si>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</si>
  <si>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</si>
  <si>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</si>
  <si>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</si>
  <si>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</si>
  <si>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</si>
  <si>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</si>
  <si>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</si>
  <si>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</si>
  <si>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</si>
  <si>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</si>
  <si>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</si>
  <si>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</si>
  <si>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</si>
  <si>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</si>
  <si>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</si>
  <si>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</si>
  <si>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</si>
  <si>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</si>
  <si>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</si>
  <si>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</si>
  <si>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</si>
  <si>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</si>
  <si>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</si>
  <si>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</si>
  <si>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</si>
  <si>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</si>
  <si>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</si>
  <si>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</si>
  <si>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</si>
  <si>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</si>
  <si>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</si>
  <si>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</si>
  <si>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</si>
  <si>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</si>
  <si>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</si>
  <si>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</si>
  <si>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</si>
  <si>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</si>
  <si>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</si>
  <si>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</si>
  <si>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</si>
  <si>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</si>
  <si>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</si>
  <si>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</si>
  <si>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</si>
  <si>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</si>
  <si>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</si>
  <si>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</si>
  <si>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</si>
  <si>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</si>
  <si>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</si>
  <si>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</si>
  <si>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</si>
  <si>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</si>
  <si>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</si>
  <si>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</si>
  <si>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</si>
  <si>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</si>
  <si>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</si>
  <si>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</si>
  <si>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</si>
  <si>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</si>
  <si>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</si>
  <si>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</si>
  <si>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</si>
  <si>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</si>
  <si>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</si>
  <si>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</si>
  <si>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</si>
  <si>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</si>
  <si>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</si>
  <si>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</si>
  <si>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</si>
  <si>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</si>
  <si>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</si>
  <si>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</si>
  <si>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</si>
  <si>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</si>
  <si>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</si>
  <si>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</si>
  <si>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</si>
  <si>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</si>
  <si>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</si>
  <si>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</si>
  <si>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</si>
  <si>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</si>
  <si>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</si>
  <si>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</si>
  <si>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</si>
  <si>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</si>
  <si>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</si>
  <si>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</si>
  <si>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</si>
  <si>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</si>
  <si>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</si>
  <si>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</si>
  <si>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</si>
  <si>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</si>
  <si>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</si>
  <si>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</si>
  <si>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</si>
  <si>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</si>
  <si>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</si>
  <si>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</si>
  <si>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</si>
  <si>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</si>
  <si>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</si>
  <si>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</si>
  <si>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</si>
  <si>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</si>
  <si>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</si>
  <si>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</si>
  <si>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</si>
  <si>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</si>
  <si>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</si>
  <si>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</si>
  <si>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</si>
  <si>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</si>
  <si>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</si>
  <si>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</si>
  <si>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</si>
  <si>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</si>
  <si>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</si>
  <si>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</si>
  <si>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</si>
  <si>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</si>
  <si>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</si>
  <si>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</si>
  <si>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</si>
  <si>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</si>
  <si>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</si>
  <si>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</si>
  <si>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</si>
  <si>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</si>
  <si>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</si>
  <si>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</si>
  <si>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</si>
  <si>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</si>
  <si>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</si>
  <si>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</si>
  <si>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</si>
  <si>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</si>
  <si>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</si>
  <si>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</si>
  <si>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</si>
  <si>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</si>
  <si>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</si>
  <si>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</si>
  <si>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</si>
  <si>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</si>
  <si>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</si>
  <si>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</si>
  <si>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</si>
  <si>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</si>
  <si>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</si>
  <si>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</si>
  <si>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</si>
  <si>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</si>
  <si>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</si>
  <si>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</si>
  <si>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</si>
  <si>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</si>
  <si>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</si>
  <si>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</si>
  <si>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</si>
  <si>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</si>
  <si>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</si>
  <si>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</si>
  <si>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</si>
  <si>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</si>
  <si>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</si>
  <si>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</si>
  <si>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</si>
  <si>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</si>
  <si>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</si>
  <si>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</si>
  <si>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</si>
  <si>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</si>
  <si>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</si>
  <si>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</si>
  <si>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</si>
  <si>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</si>
  <si>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</si>
  <si>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</si>
  <si>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</si>
  <si>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</si>
  <si>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</si>
  <si>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</si>
  <si>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</si>
  <si>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</si>
  <si>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</si>
  <si>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</si>
  <si>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</si>
  <si>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</si>
  <si>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</si>
  <si>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</si>
  <si>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</si>
  <si>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</si>
  <si>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</si>
  <si>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</si>
  <si>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</si>
  <si>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</si>
  <si>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</si>
  <si>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</si>
  <si>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</si>
  <si>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</si>
  <si>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</si>
  <si>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</si>
  <si>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</si>
  <si>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</si>
  <si>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</si>
  <si>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</si>
  <si>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</si>
  <si>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</si>
  <si>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</si>
  <si>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</si>
  <si>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</si>
  <si>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</si>
  <si>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</si>
  <si>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</si>
  <si>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</si>
  <si>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</si>
  <si>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</si>
  <si>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</si>
  <si>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</si>
  <si>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</si>
  <si>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</si>
  <si>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</si>
  <si>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</si>
  <si>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</si>
  <si>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</si>
  <si>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</si>
  <si>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</si>
  <si>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</si>
  <si>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</si>
  <si>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</si>
  <si>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</si>
  <si>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</si>
  <si>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</si>
  <si>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</si>
  <si>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</si>
  <si>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</si>
  <si>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</si>
  <si>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</si>
  <si>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</si>
  <si>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</si>
  <si>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</si>
  <si>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</si>
  <si>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</si>
  <si>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</si>
  <si>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</si>
  <si>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</si>
  <si>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</si>
  <si>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</si>
  <si>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</si>
  <si>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</si>
  <si>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</si>
  <si>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</si>
  <si>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</si>
  <si>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</si>
  <si>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</si>
  <si>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</si>
  <si>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</si>
  <si>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</si>
  <si>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</si>
  <si>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</si>
  <si>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</si>
  <si>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</si>
  <si>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</si>
  <si>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</si>
  <si>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</si>
  <si>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</si>
  <si>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</si>
  <si>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</si>
  <si>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</si>
  <si>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</si>
  <si>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</si>
  <si>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</si>
  <si>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</si>
  <si>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</si>
  <si>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</si>
  <si>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</si>
  <si>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</si>
  <si>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</si>
  <si>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</si>
  <si>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</si>
  <si>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</si>
  <si>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</si>
  <si>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</si>
  <si>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</si>
  <si>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</si>
  <si>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</si>
  <si>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</si>
  <si>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</si>
  <si>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</si>
  <si>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</si>
  <si>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</si>
  <si>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</si>
  <si>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</si>
  <si>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</si>
  <si>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</si>
  <si>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</si>
  <si>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</si>
  <si>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</si>
  <si>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</si>
  <si>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</si>
  <si>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</si>
  <si>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</si>
  <si>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</si>
  <si>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</si>
  <si>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</si>
  <si>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</si>
  <si>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</si>
  <si>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</si>
  <si>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</si>
  <si>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</si>
  <si>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</si>
  <si>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</si>
  <si>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</si>
  <si>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</si>
  <si>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</si>
  <si>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</si>
  <si>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</si>
  <si>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</si>
  <si>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</si>
  <si>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</si>
  <si>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</si>
  <si>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</si>
  <si>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</si>
  <si>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</si>
  <si>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</si>
  <si>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</si>
  <si>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</si>
  <si>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</si>
  <si>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</si>
  <si>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</si>
  <si>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</si>
  <si>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</si>
  <si>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</si>
  <si>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</si>
  <si>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</si>
  <si>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</si>
  <si>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</si>
  <si>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</si>
  <si>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</si>
  <si>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</si>
  <si>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</si>
  <si>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</si>
  <si>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</si>
  <si>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</si>
  <si>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</si>
  <si>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</si>
  <si>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</si>
  <si>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</si>
  <si>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</si>
  <si>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</si>
  <si>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</si>
  <si>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</si>
  <si>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</si>
  <si>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</si>
  <si>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</si>
  <si>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</si>
  <si>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</si>
  <si>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</si>
  <si>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</si>
  <si>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</si>
  <si>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</si>
  <si>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</si>
  <si>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</si>
  <si>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</si>
  <si>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</si>
  <si>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</si>
  <si>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</si>
  <si>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</si>
  <si>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</si>
  <si>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</si>
  <si>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</si>
  <si>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</si>
  <si>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</si>
  <si>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</si>
  <si>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</si>
  <si>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</si>
  <si>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</si>
  <si>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</si>
  <si>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</si>
  <si>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</si>
  <si>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</si>
  <si>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</si>
  <si>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</si>
  <si>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</si>
  <si>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</si>
  <si>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</si>
  <si>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</si>
  <si>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</si>
  <si>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</si>
  <si>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</si>
  <si>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</si>
  <si>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</si>
  <si>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</si>
  <si>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</si>
  <si>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</si>
  <si>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</si>
  <si>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</si>
  <si>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</si>
  <si>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</si>
  <si>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</si>
  <si>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</si>
  <si>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</si>
  <si>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</si>
  <si>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</si>
  <si>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</si>
  <si>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</si>
  <si>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</si>
  <si>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</si>
  <si>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</si>
  <si>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</si>
  <si>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</si>
  <si>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</si>
  <si>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</si>
  <si>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</si>
  <si>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</si>
  <si>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</si>
  <si>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</si>
  <si>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</si>
  <si>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</si>
  <si>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</si>
  <si>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</si>
  <si>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</si>
  <si>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</si>
  <si>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</si>
  <si>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</si>
  <si>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</si>
  <si>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</si>
  <si>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</si>
  <si>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</si>
  <si>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</si>
  <si>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</si>
  <si>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</si>
  <si>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</si>
  <si>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</si>
  <si>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</si>
  <si>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</si>
  <si>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</si>
  <si>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</si>
  <si>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</si>
  <si>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</si>
  <si>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</si>
  <si>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</si>
  <si>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</si>
  <si>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</si>
  <si>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</si>
  <si>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</si>
  <si>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</si>
  <si>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</si>
  <si>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</si>
  <si>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</si>
  <si>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</si>
  <si>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</si>
  <si>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</si>
  <si>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</si>
  <si>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</si>
  <si>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</si>
  <si>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</si>
  <si>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</si>
  <si>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</si>
  <si>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</si>
  <si>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</si>
  <si>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</si>
  <si>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</si>
  <si>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</si>
  <si>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</si>
  <si>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</si>
  <si>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</si>
  <si>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</si>
  <si>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</si>
  <si>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</si>
  <si>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</si>
  <si>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</si>
  <si>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</si>
  <si>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</si>
  <si>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</si>
  <si>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</si>
  <si>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</si>
  <si>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</si>
  <si>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</si>
  <si>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</si>
  <si>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</si>
  <si>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</si>
  <si>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</si>
  <si>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</si>
  <si>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</si>
  <si>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</si>
  <si>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</si>
  <si>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</si>
  <si>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</si>
  <si>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</si>
  <si>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</si>
  <si>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</si>
  <si>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</si>
  <si>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</si>
  <si>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</si>
  <si>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</si>
  <si>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</si>
  <si>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</si>
  <si>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</si>
  <si>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</si>
  <si>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</si>
  <si>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</si>
  <si>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</si>
  <si>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</si>
  <si>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</si>
  <si>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</si>
  <si>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</si>
  <si>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</si>
  <si>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</si>
  <si>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</si>
  <si>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</si>
  <si>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</si>
  <si>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</si>
  <si>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</si>
  <si>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</si>
  <si>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</si>
  <si>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</si>
  <si>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</si>
  <si>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</si>
  <si>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</si>
  <si>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</si>
  <si>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</si>
  <si>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</si>
  <si>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</si>
  <si>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</si>
  <si>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</si>
  <si>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</si>
  <si>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</si>
  <si>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</si>
  <si>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</si>
  <si>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</si>
  <si>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</si>
  <si>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</si>
  <si>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</si>
  <si>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</si>
  <si>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</si>
  <si>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</si>
  <si>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</si>
  <si>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</si>
  <si>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</si>
  <si>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</si>
  <si>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</si>
  <si>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</si>
  <si>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</si>
  <si>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</si>
  <si>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</si>
  <si>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</si>
  <si>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</si>
  <si>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</si>
  <si>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</si>
  <si>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</si>
  <si>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</si>
  <si>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</si>
  <si>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</si>
  <si>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</si>
  <si>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</si>
  <si>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</si>
  <si>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</si>
  <si>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</si>
  <si>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</si>
  <si>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</si>
  <si>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</si>
  <si>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</si>
  <si>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</si>
  <si>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</si>
  <si>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</si>
  <si>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</si>
  <si>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</si>
  <si>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</si>
  <si>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</si>
  <si>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</si>
  <si>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</si>
  <si>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</si>
  <si>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</si>
  <si>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</si>
  <si>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</si>
  <si>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</si>
  <si>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</si>
  <si>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</si>
  <si>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</si>
  <si>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</si>
  <si>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</si>
  <si>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</si>
  <si>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</si>
  <si>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</si>
  <si>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</si>
  <si>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</si>
  <si>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</si>
  <si>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</si>
  <si>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</si>
  <si>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</si>
  <si>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</si>
  <si>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</si>
  <si>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</si>
  <si>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</si>
  <si>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</si>
  <si>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</si>
  <si>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</si>
  <si>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</si>
  <si>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</si>
  <si>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</si>
  <si>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</si>
  <si>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</si>
  <si>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</si>
  <si>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</si>
  <si>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</si>
  <si>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</si>
  <si>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</si>
  <si>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</si>
  <si>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</si>
  <si>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</si>
  <si>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</si>
  <si>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</si>
  <si>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</si>
  <si>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</si>
  <si>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</si>
  <si>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</si>
  <si>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</si>
  <si>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</si>
  <si>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</si>
  <si>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</si>
  <si>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</si>
  <si>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</si>
  <si>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</si>
  <si>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</si>
  <si>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</si>
  <si>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</si>
  <si>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</si>
  <si>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</si>
  <si>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</si>
  <si>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</si>
  <si>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</si>
  <si>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</si>
  <si>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</si>
  <si>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</si>
  <si>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</si>
  <si>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</si>
  <si>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</si>
  <si>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</si>
  <si>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</si>
  <si>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</si>
  <si>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</si>
  <si>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</si>
  <si>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</si>
  <si>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</si>
  <si>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</si>
  <si>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</si>
  <si>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</si>
  <si>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</si>
  <si>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</si>
  <si>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</si>
  <si>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</si>
  <si>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</si>
  <si>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</si>
  <si>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</si>
  <si>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</si>
  <si>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</si>
  <si>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</si>
  <si>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</si>
  <si>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</si>
  <si>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</si>
  <si>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</si>
  <si>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</si>
  <si>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</si>
  <si>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</si>
  <si>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</si>
  <si>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</si>
  <si>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</si>
  <si>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</si>
  <si>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</si>
  <si>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</si>
  <si>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</si>
  <si>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</si>
  <si>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</si>
  <si>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</si>
  <si>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</si>
  <si>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</si>
  <si>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</si>
  <si>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</si>
  <si>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</si>
  <si>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</si>
  <si>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</si>
  <si>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</si>
  <si>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</si>
  <si>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</si>
  <si>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</si>
  <si>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</si>
  <si>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</si>
  <si>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</si>
  <si>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</si>
  <si>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</si>
  <si>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</si>
  <si>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</si>
  <si>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</si>
  <si>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</si>
  <si>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</si>
  <si>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</si>
  <si>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</si>
  <si>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</si>
  <si>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</si>
  <si>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</si>
  <si>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</si>
  <si>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</si>
  <si>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</si>
  <si>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</si>
  <si>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</si>
  <si>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</si>
  <si>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</si>
  <si>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</si>
  <si>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</si>
  <si>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</si>
  <si>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</si>
  <si>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</si>
  <si>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</si>
  <si>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</si>
  <si>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</si>
  <si>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</si>
  <si>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</si>
  <si>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</si>
  <si>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</si>
  <si>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</si>
  <si>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</si>
  <si>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</si>
  <si>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</si>
  <si>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</si>
  <si>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</si>
  <si>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</si>
  <si>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</si>
  <si>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</si>
  <si>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</si>
  <si>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</si>
  <si>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</si>
  <si>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</si>
  <si>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</si>
  <si>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</si>
  <si>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</si>
  <si>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</si>
  <si>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</si>
  <si>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</si>
  <si>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</si>
  <si>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</si>
  <si>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</si>
  <si>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</si>
  <si>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</si>
  <si>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</si>
  <si>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</si>
  <si>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</si>
  <si>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</si>
  <si>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</si>
  <si>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</si>
  <si>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</si>
  <si>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</si>
  <si>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</si>
  <si>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</si>
  <si>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</si>
  <si>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</si>
  <si>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</si>
  <si>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</si>
  <si>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</si>
  <si>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</si>
  <si>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</si>
  <si>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</si>
  <si>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</si>
  <si>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</si>
  <si>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</si>
  <si>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</si>
  <si>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</si>
  <si>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</si>
  <si>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</si>
  <si>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</si>
  <si>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</si>
  <si>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</si>
  <si>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</si>
  <si>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</si>
  <si>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</si>
  <si>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</si>
  <si>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</si>
  <si>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</si>
  <si>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</si>
  <si>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</si>
  <si>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</si>
  <si>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</si>
  <si>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</si>
  <si>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</si>
  <si>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</si>
  <si>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</si>
  <si>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</si>
  <si>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</si>
  <si>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</si>
  <si>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</si>
  <si>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</si>
  <si>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</si>
  <si>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</si>
  <si>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</si>
  <si>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</si>
  <si>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</si>
  <si>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</si>
  <si>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</si>
  <si>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</si>
  <si>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</si>
  <si>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</si>
  <si>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</si>
  <si>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</si>
  <si>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</si>
  <si>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</si>
  <si>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</si>
  <si>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</si>
  <si>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</si>
  <si>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</si>
  <si>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</si>
  <si>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</si>
  <si>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</si>
  <si>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</si>
  <si>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</si>
  <si>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</si>
  <si>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</si>
  <si>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</si>
  <si>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</si>
  <si>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</si>
  <si>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</si>
  <si>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</si>
  <si>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</si>
  <si>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</si>
  <si>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</si>
  <si>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</si>
  <si>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</si>
  <si>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</si>
  <si>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</si>
  <si>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</si>
  <si>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</si>
  <si>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</si>
  <si>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</si>
  <si>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</si>
  <si>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</si>
  <si>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</si>
  <si>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</si>
  <si>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</si>
  <si>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</si>
  <si>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</si>
  <si>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</si>
  <si>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</si>
  <si>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</si>
  <si>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</si>
  <si>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</si>
  <si>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</si>
  <si>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</si>
  <si>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</si>
  <si>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</si>
  <si>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</si>
  <si>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</si>
  <si>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</si>
  <si>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</si>
  <si>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</si>
  <si>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</si>
  <si>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</si>
  <si>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</si>
  <si>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</si>
  <si>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</si>
  <si>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</si>
  <si>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</si>
  <si>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</si>
  <si>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</si>
  <si>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</si>
  <si>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</si>
  <si>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</si>
  <si>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</si>
  <si>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</si>
  <si>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</si>
  <si>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</si>
  <si>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</si>
  <si>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</si>
  <si>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</si>
  <si>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</si>
  <si>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</si>
  <si>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</si>
  <si>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</si>
  <si>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</si>
  <si>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</si>
  <si>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</si>
  <si>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</si>
  <si>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</si>
  <si>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</si>
  <si>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</si>
  <si>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</si>
  <si>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</si>
  <si>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</si>
  <si>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</si>
  <si>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</si>
  <si>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</si>
  <si>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</si>
  <si>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</si>
  <si>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</si>
  <si>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</si>
  <si>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</si>
  <si>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</si>
  <si>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</si>
  <si>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</si>
  <si>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</si>
  <si>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</si>
  <si>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</si>
  <si>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</si>
  <si>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</si>
  <si>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</si>
  <si>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</si>
  <si>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</si>
  <si>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</si>
  <si>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</si>
  <si>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</si>
  <si>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</si>
  <si>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</si>
  <si>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</si>
  <si>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</si>
  <si>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</si>
  <si>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</si>
  <si>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</si>
  <si>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</si>
  <si>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</si>
  <si>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</si>
  <si>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</si>
  <si>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</si>
  <si>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</si>
  <si>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</si>
  <si>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</si>
  <si>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</si>
  <si>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</si>
  <si>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</si>
  <si>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</si>
  <si>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</si>
  <si>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</si>
  <si>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</si>
  <si>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</si>
  <si>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</si>
  <si>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</si>
  <si>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</si>
  <si>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</si>
  <si>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</si>
  <si>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</si>
  <si>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</si>
  <si>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</si>
  <si>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</si>
  <si>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</si>
  <si>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</si>
  <si>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</si>
  <si>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</si>
  <si>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</si>
  <si>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</si>
  <si>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</si>
  <si>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</si>
  <si>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</si>
  <si>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</si>
  <si>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</si>
  <si>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</si>
  <si>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</si>
  <si>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</si>
  <si>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</si>
  <si>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</si>
  <si>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</si>
  <si>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</si>
  <si>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</si>
  <si>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</si>
  <si>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</si>
  <si>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</si>
  <si>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</si>
  <si>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</si>
  <si>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</si>
  <si>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</si>
  <si>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</si>
  <si>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</si>
  <si>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</si>
  <si>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</si>
  <si>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</si>
  <si>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</si>
  <si>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</si>
  <si>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</si>
  <si>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</si>
  <si>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</si>
  <si>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</si>
  <si>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</si>
  <si>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</si>
  <si>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</si>
  <si>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</si>
  <si>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</si>
  <si>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</si>
  <si>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</si>
  <si>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</si>
  <si>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</si>
  <si>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</si>
  <si>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</si>
  <si>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</si>
  <si>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</si>
  <si>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</si>
  <si>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</si>
  <si>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</si>
  <si>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</si>
  <si>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</si>
  <si>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</si>
  <si>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</si>
  <si>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</si>
  <si>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</si>
  <si>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</si>
  <si>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</si>
  <si>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</si>
  <si>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</si>
  <si>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</si>
  <si>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</si>
  <si>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</si>
  <si>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</si>
  <si>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</si>
  <si>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</si>
  <si>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</si>
  <si>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</si>
  <si>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</si>
  <si>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</si>
  <si>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</si>
  <si>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</si>
  <si>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</si>
  <si>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</si>
  <si>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</si>
  <si>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</si>
  <si>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</si>
  <si>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</si>
  <si>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</si>
  <si>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</si>
  <si>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</si>
  <si>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</si>
  <si>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</si>
  <si>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</si>
  <si>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</si>
  <si>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</si>
  <si>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</si>
  <si>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</si>
  <si>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</si>
  <si>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</si>
  <si>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</si>
  <si>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</si>
  <si>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</si>
  <si>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</si>
  <si>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</si>
  <si>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</si>
  <si>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</si>
  <si>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</si>
  <si>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</si>
  <si>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</si>
  <si>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</si>
  <si>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</si>
  <si>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</si>
  <si>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</si>
  <si>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</si>
  <si>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</si>
  <si>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</si>
  <si>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</si>
  <si>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</si>
  <si>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</si>
  <si>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</si>
  <si>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</si>
  <si>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</si>
  <si>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</si>
  <si>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</si>
  <si>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</si>
  <si>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</si>
  <si>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</si>
  <si>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</si>
  <si>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</si>
  <si>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</si>
  <si>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</si>
  <si>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</si>
  <si>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</si>
  <si>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</si>
  <si>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</si>
  <si>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</si>
  <si>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</si>
  <si>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</si>
  <si>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</si>
  <si>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</si>
  <si>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</si>
  <si>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</si>
  <si>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</si>
  <si>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</si>
  <si>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</si>
  <si>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</si>
  <si>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</si>
  <si>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</si>
  <si>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</si>
  <si>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</si>
  <si>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</si>
  <si>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</si>
  <si>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</si>
  <si>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</si>
  <si>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</si>
  <si>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</si>
  <si>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</si>
  <si>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</si>
  <si>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</si>
  <si>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</si>
  <si>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</si>
  <si>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</si>
  <si>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</si>
  <si>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</si>
  <si>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</si>
  <si>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</si>
  <si>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</si>
  <si>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</si>
  <si>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</si>
  <si>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</si>
  <si>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</si>
  <si>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</si>
  <si>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</si>
  <si>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</si>
  <si>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</si>
  <si>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</si>
  <si>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</si>
  <si>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</si>
  <si>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</si>
  <si>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</si>
  <si>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</si>
  <si>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</si>
  <si>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</si>
  <si>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</si>
  <si>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</si>
  <si>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</si>
  <si>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</si>
  <si>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</si>
  <si>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</si>
  <si>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</si>
  <si>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</si>
  <si>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</si>
  <si>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</si>
  <si>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</si>
  <si>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</si>
  <si>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</si>
  <si>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</si>
  <si>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</si>
  <si>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</si>
  <si>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</si>
  <si>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</si>
  <si>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</si>
  <si>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</si>
  <si>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</si>
  <si>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</si>
  <si>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</si>
  <si>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</si>
  <si>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</si>
  <si>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</si>
  <si>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</si>
  <si>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</si>
  <si>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</si>
  <si>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</si>
  <si>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</si>
  <si>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</si>
  <si>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</si>
  <si>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</si>
  <si>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</si>
  <si>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</si>
  <si>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</si>
  <si>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</si>
  <si>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</si>
  <si>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</si>
  <si>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</si>
  <si>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</si>
  <si>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</si>
  <si>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</si>
  <si>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</si>
  <si>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</si>
  <si>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</si>
  <si>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</si>
  <si>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</si>
  <si>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</si>
  <si>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</si>
  <si>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</si>
  <si>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</si>
  <si>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</si>
  <si>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</si>
  <si>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</si>
  <si>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</si>
  <si>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</si>
  <si>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</si>
  <si>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</si>
  <si>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</si>
  <si>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</si>
  <si>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</si>
  <si>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</si>
  <si>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</si>
  <si>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</si>
  <si>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</si>
  <si>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</si>
  <si>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</si>
  <si>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</si>
  <si>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</si>
  <si>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</si>
  <si>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</si>
  <si>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</si>
  <si>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</si>
  <si>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</si>
  <si>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</si>
  <si>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</si>
  <si>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</si>
  <si>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</si>
  <si>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</si>
  <si>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</si>
  <si>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</si>
  <si>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</si>
  <si>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</si>
  <si>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</si>
  <si>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</si>
  <si>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</si>
  <si>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</si>
  <si>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</si>
  <si>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</si>
  <si>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</si>
  <si>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</si>
  <si>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</si>
  <si>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</si>
  <si>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</si>
  <si>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</si>
  <si>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</si>
  <si>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</si>
  <si>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</si>
  <si>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</si>
  <si>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</si>
  <si>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</si>
  <si>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</si>
  <si>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</si>
  <si>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</si>
  <si>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</si>
  <si>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</si>
  <si>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</si>
  <si>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</si>
  <si>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</si>
  <si>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</si>
  <si>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</si>
  <si>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</si>
  <si>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</si>
  <si>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</si>
  <si>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</si>
  <si>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</si>
  <si>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</si>
  <si>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</si>
  <si>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</si>
  <si>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</si>
  <si>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</si>
  <si>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</si>
  <si>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</si>
  <si>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</si>
  <si>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</si>
  <si>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</si>
  <si>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</si>
  <si>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</si>
  <si>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</si>
  <si>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</si>
  <si>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</si>
  <si>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</si>
  <si>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</si>
  <si>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</si>
  <si>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</si>
  <si>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</si>
  <si>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</si>
  <si>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</si>
  <si>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</si>
  <si>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</si>
  <si>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</si>
  <si>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</si>
  <si>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</si>
  <si>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</si>
  <si>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</si>
  <si>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</si>
  <si>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</si>
  <si>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</si>
  <si>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</si>
  <si>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</si>
  <si>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</si>
  <si>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</si>
  <si>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</si>
  <si>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</si>
  <si>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</si>
  <si>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</si>
  <si>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</si>
  <si>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</si>
  <si>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</si>
  <si>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</si>
  <si>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</si>
  <si>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</si>
  <si>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</si>
  <si>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</si>
  <si>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</si>
  <si>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</si>
  <si>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</si>
  <si>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</si>
  <si>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</si>
  <si>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</si>
  <si>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</si>
  <si>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</si>
  <si>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</si>
  <si>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</si>
  <si>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</si>
  <si>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</si>
  <si>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</si>
  <si>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</si>
  <si>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</si>
  <si>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</si>
  <si>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</si>
  <si>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</si>
  <si>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</si>
  <si>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</si>
  <si>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</si>
  <si>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</si>
  <si>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</si>
  <si>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</si>
  <si>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</si>
  <si>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</si>
  <si>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</si>
  <si>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</si>
  <si>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</si>
  <si>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</si>
  <si>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</si>
  <si>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</si>
  <si>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</si>
  <si>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</si>
  <si>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</si>
  <si>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</si>
  <si>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</si>
  <si>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</si>
  <si>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</si>
  <si>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</si>
  <si>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</si>
  <si>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</si>
  <si>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</si>
  <si>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</si>
  <si>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</si>
  <si>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</si>
  <si>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</si>
  <si>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</si>
  <si>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</si>
  <si>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</si>
  <si>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</si>
  <si>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</si>
  <si>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</si>
  <si>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</si>
  <si>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</si>
  <si>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</si>
  <si>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</si>
  <si>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</si>
  <si>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</si>
  <si>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</si>
  <si>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</si>
  <si>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</si>
  <si>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</si>
  <si>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</si>
  <si>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</si>
  <si>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</si>
  <si>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</si>
  <si>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</si>
  <si>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</si>
  <si>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</si>
  <si>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</si>
  <si>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</si>
  <si>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</si>
  <si>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</si>
  <si>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</si>
  <si>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</si>
  <si>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</si>
  <si>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</si>
  <si>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</si>
  <si>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</si>
  <si>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</si>
  <si>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</si>
  <si>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</si>
  <si>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</si>
  <si>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</si>
  <si>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</si>
  <si>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</si>
  <si>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</si>
  <si>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</si>
  <si>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</si>
  <si>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</si>
  <si>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</si>
  <si>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</si>
  <si>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</si>
  <si>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</si>
  <si>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</si>
  <si>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</si>
  <si>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</si>
  <si>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</si>
  <si>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</si>
  <si>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</si>
  <si>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</si>
  <si>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</si>
  <si>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</si>
  <si>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</si>
  <si>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</si>
  <si>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</si>
  <si>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</si>
  <si>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</si>
  <si>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</si>
  <si>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</si>
  <si>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</si>
  <si>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</si>
  <si>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</si>
  <si>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</si>
  <si>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</si>
  <si>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</si>
  <si>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</si>
  <si>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</si>
  <si>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</si>
  <si>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</si>
  <si>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</si>
  <si>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</si>
  <si>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</si>
  <si>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</si>
  <si>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</si>
  <si>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</si>
  <si>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</si>
  <si>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</si>
  <si>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</si>
  <si>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</si>
  <si>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</si>
  <si>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</si>
  <si>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</si>
  <si>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</si>
  <si>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</si>
  <si>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</si>
  <si>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</si>
  <si>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</si>
  <si>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</si>
  <si>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</si>
  <si>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</si>
  <si>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</si>
  <si>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</si>
  <si>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</si>
  <si>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</si>
  <si>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</si>
  <si>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</si>
  <si>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</si>
  <si>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</si>
  <si>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</si>
  <si>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</si>
  <si>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</si>
  <si>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</si>
  <si>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</si>
  <si>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</si>
  <si>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</si>
  <si>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</si>
  <si>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</si>
  <si>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</si>
  <si>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</si>
  <si>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</si>
  <si>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</si>
  <si>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</si>
  <si>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</si>
  <si>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</si>
  <si>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</si>
  <si>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</si>
  <si>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</si>
  <si>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</si>
  <si>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</si>
  <si>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</si>
  <si>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</si>
  <si>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</si>
  <si>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</si>
  <si>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</si>
  <si>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</si>
  <si>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</si>
  <si>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</si>
  <si>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</si>
  <si>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</si>
  <si>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</si>
  <si>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</si>
  <si>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</si>
  <si>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</si>
  <si>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</si>
  <si>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</si>
  <si>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</si>
  <si>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</si>
  <si>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</si>
  <si>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</si>
  <si>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</si>
  <si>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</si>
  <si>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</si>
  <si>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</si>
  <si>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</si>
  <si>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</si>
  <si>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</si>
  <si>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</si>
  <si>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</si>
  <si>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</si>
  <si>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</si>
  <si>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</si>
  <si>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</si>
  <si>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</si>
  <si>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</si>
  <si>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</si>
  <si>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</si>
  <si>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</si>
  <si>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</si>
  <si>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</si>
  <si>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</si>
  <si>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</si>
  <si>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</si>
  <si>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</si>
  <si>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</si>
  <si>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</si>
  <si>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</si>
  <si>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</si>
  <si>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</si>
  <si>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</si>
  <si>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</si>
  <si>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</si>
  <si>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</si>
  <si>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</si>
  <si>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</si>
  <si>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</si>
  <si>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</si>
  <si>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</si>
  <si>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</si>
  <si>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</si>
  <si>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</si>
  <si>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</si>
  <si>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</si>
  <si>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</si>
  <si>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</si>
  <si>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</si>
  <si>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</si>
  <si>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</si>
  <si>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</si>
  <si>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</si>
  <si>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</si>
  <si>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</si>
  <si>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</si>
  <si>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</si>
  <si>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</si>
  <si>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</si>
  <si>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</si>
  <si>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</si>
  <si>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</si>
  <si>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</si>
  <si>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</si>
  <si>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</si>
  <si>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</si>
  <si>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</si>
  <si>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</si>
  <si>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</si>
  <si>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</si>
  <si>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</si>
  <si>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</si>
  <si>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</si>
  <si>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</si>
  <si>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</si>
  <si>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</si>
  <si>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</si>
  <si>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</si>
  <si>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</si>
  <si>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</si>
  <si>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</si>
  <si>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</si>
  <si>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</si>
  <si>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</si>
  <si>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</si>
  <si>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</si>
  <si>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</si>
  <si>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</si>
  <si>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</si>
  <si>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</si>
  <si>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</si>
  <si>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</si>
  <si>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</si>
  <si>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</si>
  <si>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</si>
  <si>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</si>
  <si>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</si>
  <si>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</si>
  <si>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</si>
  <si>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</si>
  <si>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</si>
  <si>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</si>
  <si>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</si>
  <si>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</si>
  <si>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</si>
  <si>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</si>
  <si>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</si>
  <si>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</si>
  <si>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</si>
  <si>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</si>
  <si>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</si>
  <si>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</si>
  <si>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</si>
  <si>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</si>
  <si>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</si>
  <si>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</si>
  <si>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</si>
  <si>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</si>
  <si>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</si>
  <si>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</si>
  <si>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</si>
  <si>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</si>
  <si>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</si>
  <si>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</si>
  <si>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</si>
  <si>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</si>
  <si>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</si>
  <si>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</si>
  <si>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</si>
  <si>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</si>
  <si>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</si>
  <si>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</si>
  <si>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</si>
  <si>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</si>
  <si>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</si>
  <si>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</si>
  <si>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</si>
  <si>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</si>
  <si>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</si>
  <si>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</si>
  <si>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</si>
  <si>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</si>
  <si>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</si>
  <si>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</si>
  <si>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</si>
  <si>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</si>
  <si>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</si>
  <si>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</si>
  <si>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</si>
  <si>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</si>
  <si>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</si>
  <si>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</si>
  <si>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</si>
  <si>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</si>
  <si>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</si>
  <si>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</si>
  <si>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</si>
  <si>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</si>
  <si>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</si>
  <si>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</si>
  <si>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</si>
  <si>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</si>
  <si>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</si>
  <si>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</si>
  <si>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</si>
  <si>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</si>
  <si>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</si>
  <si>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</si>
  <si>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</si>
  <si>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</si>
  <si>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</si>
  <si>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</si>
  <si>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</si>
  <si>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</si>
  <si>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</si>
  <si>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</si>
  <si>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</si>
  <si>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</si>
  <si>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</si>
  <si>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</si>
  <si>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</si>
  <si>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</si>
  <si>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</si>
  <si>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</si>
  <si>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</si>
  <si>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</si>
  <si>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</si>
  <si>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</si>
  <si>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</si>
  <si>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</si>
  <si>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</si>
  <si>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</si>
  <si>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</si>
  <si>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</si>
  <si>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</si>
  <si>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</si>
  <si>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</si>
  <si>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</si>
  <si>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</si>
  <si>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</si>
  <si>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</si>
  <si>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</si>
  <si>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</si>
  <si>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</si>
  <si>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</si>
  <si>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</si>
  <si>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</si>
  <si>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</si>
  <si>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</si>
  <si>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</si>
  <si>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</si>
  <si>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</si>
  <si>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</si>
  <si>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</si>
  <si>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</si>
  <si>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</si>
  <si>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</si>
  <si>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</si>
  <si>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</si>
  <si>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</si>
  <si>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</si>
  <si>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</si>
  <si>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</si>
  <si>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</si>
  <si>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</si>
  <si>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</si>
  <si>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</si>
  <si>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</si>
  <si>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</si>
  <si>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</si>
  <si>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</si>
  <si>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</si>
  <si>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</si>
  <si>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</si>
  <si>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</si>
  <si>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</si>
  <si>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</si>
  <si>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</si>
  <si>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</si>
  <si>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</si>
  <si>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</si>
  <si>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</si>
  <si>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</si>
  <si>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</si>
  <si>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</si>
  <si>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</si>
  <si>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</si>
  <si>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</si>
  <si>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</si>
  <si>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</si>
  <si>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</si>
  <si>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</si>
  <si>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</si>
  <si>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</si>
  <si>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</si>
  <si>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</si>
  <si>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</si>
  <si>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</si>
  <si>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</si>
  <si>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</si>
  <si>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</si>
  <si>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</si>
  <si>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</si>
  <si>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</si>
  <si>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</si>
  <si>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</si>
  <si>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</si>
  <si>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</si>
  <si>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</si>
  <si>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</si>
  <si>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</si>
  <si>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</si>
  <si>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</si>
  <si>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</si>
  <si>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</si>
  <si>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</si>
  <si>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</si>
  <si>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</si>
  <si>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</si>
  <si>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</si>
  <si>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</si>
  <si>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</si>
  <si>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</si>
  <si>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</si>
  <si>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</si>
  <si>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</si>
  <si>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</si>
  <si>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</si>
  <si>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</si>
  <si>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</si>
  <si>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</si>
  <si>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</si>
  <si>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</si>
  <si>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</si>
  <si>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</si>
  <si>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</si>
  <si>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</si>
  <si>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</si>
  <si>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</si>
  <si>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</si>
  <si>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</si>
  <si>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</si>
  <si>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</si>
  <si>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</si>
  <si>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</si>
  <si>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</si>
  <si>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</si>
  <si>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</si>
  <si>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</si>
  <si>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</si>
  <si>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</si>
  <si>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</si>
  <si>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</si>
  <si>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</si>
  <si>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</si>
  <si>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</si>
  <si>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</si>
  <si>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</si>
  <si>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</si>
  <si>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</si>
  <si>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</si>
  <si>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</si>
  <si>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</si>
  <si>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</si>
  <si>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</si>
  <si>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</si>
  <si>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</si>
  <si>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</si>
  <si>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</si>
  <si>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</si>
  <si>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</si>
  <si>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</si>
  <si>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</si>
  <si>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</si>
  <si>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</si>
  <si>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</si>
  <si>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</si>
  <si>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</si>
  <si>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</si>
  <si>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</si>
  <si>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</si>
  <si>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</si>
  <si>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</si>
  <si>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</si>
  <si>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</si>
  <si>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</si>
  <si>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</si>
  <si>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</si>
  <si>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</si>
  <si>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</si>
  <si>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</si>
  <si>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</si>
  <si>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</si>
  <si>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</si>
  <si>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</si>
  <si>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</si>
  <si>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</si>
  <si>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</si>
  <si>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</si>
  <si>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</si>
  <si>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</si>
  <si>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</si>
  <si>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</si>
  <si>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</si>
  <si>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</si>
  <si>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</si>
  <si>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</si>
  <si>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</si>
  <si>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</si>
  <si>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</si>
  <si>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</si>
  <si>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</si>
  <si>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</si>
  <si>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</si>
  <si>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</si>
  <si>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</si>
  <si>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</si>
  <si>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</si>
  <si>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</si>
  <si>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</si>
  <si>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</si>
  <si>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</si>
  <si>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</si>
  <si>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</si>
  <si>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</si>
  <si>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</si>
  <si>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</si>
  <si>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</si>
  <si>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</si>
  <si>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</si>
  <si>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</si>
  <si>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</si>
  <si>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</si>
  <si>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</si>
  <si>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</si>
  <si>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</si>
  <si>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</si>
  <si>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</si>
  <si>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</si>
  <si>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</si>
  <si>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</si>
  <si>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</si>
  <si>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</si>
  <si>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</si>
  <si>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</si>
  <si>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</si>
  <si>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</si>
  <si>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</si>
  <si>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</si>
  <si>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</si>
  <si>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</si>
  <si>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</si>
  <si>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</si>
  <si>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</si>
  <si>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</si>
  <si>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</si>
  <si>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</si>
  <si>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</si>
  <si>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</si>
  <si>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</si>
  <si>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</si>
  <si>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</si>
  <si>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</si>
  <si>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</si>
  <si>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</si>
  <si>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</si>
  <si>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</si>
  <si>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</si>
  <si>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</si>
  <si>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</si>
  <si>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</si>
  <si>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</si>
  <si>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</si>
  <si>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</si>
  <si>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</si>
  <si>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</si>
  <si>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</si>
  <si>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</si>
  <si>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</si>
  <si>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</si>
  <si>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</si>
  <si>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</si>
  <si>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</si>
  <si>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</si>
  <si>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</si>
  <si>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</si>
  <si>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</si>
  <si>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</si>
  <si>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</si>
  <si>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</si>
  <si>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</si>
  <si>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</si>
  <si>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</si>
  <si>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</si>
  <si>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</si>
  <si>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</si>
  <si>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</si>
  <si>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</si>
  <si>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</si>
  <si>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</si>
  <si>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</si>
  <si>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</si>
  <si>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</si>
  <si>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</si>
  <si>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</si>
  <si>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</si>
  <si>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</si>
  <si>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</si>
  <si>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</si>
  <si>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</si>
  <si>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</si>
  <si>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</si>
  <si>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</si>
  <si>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</si>
  <si>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</si>
  <si>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</si>
  <si>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</si>
  <si>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</si>
  <si>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</si>
  <si>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</si>
  <si>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</si>
  <si>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</si>
  <si>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</si>
  <si>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</si>
  <si>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</si>
  <si>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</si>
  <si>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</si>
  <si>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</si>
  <si>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</si>
  <si>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</si>
  <si>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</si>
  <si>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</si>
  <si>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</si>
  <si>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</si>
  <si>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</si>
  <si>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</si>
  <si>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</si>
  <si>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</si>
  <si>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</si>
  <si>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</si>
  <si>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</si>
  <si>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</si>
  <si>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</si>
  <si>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</si>
  <si>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</si>
  <si>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</si>
  <si>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</si>
  <si>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</si>
  <si>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</si>
  <si>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</si>
  <si>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</si>
  <si>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</si>
  <si>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</si>
  <si>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</si>
  <si>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</si>
  <si>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</si>
  <si>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</si>
  <si>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</si>
  <si>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</si>
  <si>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</si>
  <si>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</si>
  <si>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</si>
  <si>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</si>
  <si>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</si>
  <si>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</si>
  <si>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</si>
  <si>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</si>
  <si>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</si>
  <si>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</si>
  <si>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</si>
  <si>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</si>
  <si>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</si>
  <si>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</si>
  <si>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</si>
  <si>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</si>
  <si>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</si>
  <si>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</si>
  <si>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</si>
  <si>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</si>
  <si>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</si>
  <si>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</si>
  <si>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</si>
  <si>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</si>
  <si>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</si>
  <si>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</si>
  <si>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</si>
  <si>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</si>
  <si>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</si>
  <si>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</si>
  <si>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</si>
  <si>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</si>
  <si>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</si>
  <si>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</si>
  <si>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</si>
  <si>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</si>
  <si>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</si>
  <si>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</si>
  <si>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</si>
  <si>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</si>
  <si>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</si>
  <si>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</si>
  <si>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</si>
  <si>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</si>
  <si>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</si>
  <si>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</si>
  <si>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</si>
  <si>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</si>
  <si>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</si>
  <si>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</si>
  <si>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</si>
  <si>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</si>
  <si>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</si>
  <si>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</si>
  <si>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</si>
  <si>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</si>
  <si>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</si>
  <si>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</si>
  <si>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</si>
  <si>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</si>
  <si>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</si>
  <si>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</si>
  <si>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</si>
  <si>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</si>
  <si>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</si>
  <si>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</si>
  <si>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</si>
  <si>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</si>
  <si>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</si>
  <si>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</si>
  <si>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</si>
  <si>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</si>
  <si>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</si>
  <si>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</si>
  <si>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</si>
  <si>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</si>
  <si>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</si>
  <si>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</si>
  <si>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</si>
  <si>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</si>
  <si>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</si>
  <si>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</si>
  <si>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</si>
  <si>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</si>
  <si>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</si>
  <si>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</si>
  <si>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</si>
  <si>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</si>
  <si>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</si>
  <si>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</si>
  <si>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</si>
  <si>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</si>
  <si>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</si>
  <si>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</si>
  <si>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</si>
  <si>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</si>
  <si>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</si>
  <si>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</si>
  <si>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</si>
  <si>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</si>
  <si>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</si>
  <si>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</si>
  <si>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</si>
  <si>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</si>
  <si>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</si>
  <si>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</si>
  <si>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</si>
  <si>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</si>
  <si>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</si>
  <si>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</si>
  <si>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</si>
  <si>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</si>
  <si>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</si>
  <si>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</si>
  <si>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</si>
  <si>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</si>
  <si>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</si>
  <si>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</si>
  <si>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</si>
  <si>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</si>
  <si>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</si>
  <si>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</si>
  <si>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</si>
  <si>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</si>
  <si>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</si>
  <si>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</si>
  <si>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</si>
  <si>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</si>
  <si>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</si>
  <si>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</si>
  <si>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</si>
  <si>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</si>
  <si>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</si>
  <si>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</si>
  <si>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</si>
  <si>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</si>
  <si>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</si>
  <si>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</si>
  <si>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</si>
  <si>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</si>
  <si>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</si>
  <si>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</si>
  <si>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</si>
  <si>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</si>
  <si>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</si>
  <si>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</si>
  <si>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</si>
  <si>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</si>
  <si>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</si>
  <si>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</si>
  <si>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</si>
  <si>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</si>
  <si>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</si>
  <si>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</si>
  <si>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</si>
  <si>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</si>
  <si>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</si>
  <si>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</si>
  <si>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</si>
  <si>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</si>
  <si>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</si>
  <si>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</si>
  <si>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</si>
  <si>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</si>
  <si>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</si>
  <si>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</si>
  <si>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</si>
  <si>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</si>
  <si>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</si>
  <si>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</si>
  <si>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</si>
  <si>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</si>
  <si>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</si>
  <si>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</si>
  <si>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</si>
  <si>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</si>
  <si>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</si>
  <si>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</si>
  <si>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</si>
  <si>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</si>
  <si>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</si>
  <si>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</si>
  <si>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</si>
  <si>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</si>
  <si>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</si>
  <si>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</si>
  <si>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</si>
  <si>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</si>
  <si>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</si>
  <si>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</si>
  <si>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</si>
  <si>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</si>
  <si>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</si>
  <si>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</si>
  <si>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</si>
  <si>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</si>
  <si>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</si>
  <si>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</si>
  <si>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</si>
  <si>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</si>
  <si>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</si>
  <si>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</si>
  <si>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</si>
  <si>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</si>
  <si>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</si>
  <si>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</si>
  <si>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</si>
  <si>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</si>
  <si>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</si>
  <si>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</si>
  <si>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</si>
  <si>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</si>
  <si>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</si>
  <si>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</si>
  <si>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</si>
  <si>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</si>
  <si>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</si>
  <si>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</si>
  <si>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</si>
  <si>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</si>
  <si>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</si>
  <si>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</si>
  <si>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</si>
  <si>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</si>
  <si>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</si>
  <si>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</si>
  <si>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</si>
  <si>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</si>
  <si>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</si>
  <si>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</si>
  <si>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</si>
  <si>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</si>
  <si>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</si>
  <si>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</si>
  <si>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</si>
  <si>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</si>
  <si>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</si>
  <si>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</si>
  <si>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</si>
  <si>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</si>
  <si>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</si>
  <si>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</si>
  <si>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</si>
  <si>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</si>
  <si>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</si>
  <si>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</si>
  <si>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</si>
  <si>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</si>
  <si>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</si>
  <si>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</si>
  <si>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</si>
  <si>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</si>
  <si>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</si>
  <si>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</si>
  <si>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</si>
  <si>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</si>
  <si>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</si>
  <si>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</si>
  <si>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</si>
  <si>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</si>
  <si>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</si>
  <si>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</si>
  <si>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</si>
  <si>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</si>
  <si>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</si>
  <si>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</si>
  <si>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</si>
  <si>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</si>
  <si>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</si>
  <si>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</si>
  <si>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</si>
  <si>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</si>
  <si>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</si>
  <si>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</si>
  <si>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</si>
  <si>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</si>
  <si>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</si>
  <si>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</si>
  <si>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</si>
  <si>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</si>
  <si>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</si>
  <si>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</si>
  <si>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</si>
  <si>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</si>
  <si>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</si>
  <si>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</si>
  <si>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</si>
  <si>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</si>
  <si>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</si>
  <si>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</si>
  <si>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</si>
  <si>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</si>
  <si>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</si>
  <si>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</si>
  <si>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</si>
  <si>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</si>
  <si>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</si>
  <si>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</si>
  <si>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</si>
  <si>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</si>
  <si>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</si>
  <si>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</si>
  <si>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</si>
  <si>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</si>
  <si>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</si>
  <si>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</si>
  <si>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</si>
  <si>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</si>
  <si>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</si>
  <si>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</si>
  <si>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</si>
  <si>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</si>
  <si>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</si>
  <si>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</si>
  <si>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</si>
  <si>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</si>
  <si>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</si>
  <si>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</si>
  <si>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</si>
  <si>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</si>
  <si>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</si>
  <si>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</si>
  <si>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</si>
  <si>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</si>
  <si>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</si>
  <si>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</si>
  <si>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</si>
  <si>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</si>
  <si>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</si>
  <si>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</si>
  <si>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</si>
  <si>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</si>
  <si>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</si>
  <si>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</si>
  <si>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</si>
  <si>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</si>
  <si>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</si>
  <si>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</si>
  <si>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</si>
  <si>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</si>
  <si>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</si>
  <si>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</si>
  <si>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</si>
  <si>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</si>
  <si>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</si>
  <si>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</si>
  <si>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</si>
  <si>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</si>
  <si>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</si>
  <si>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</si>
  <si>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</si>
  <si>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</si>
  <si>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</si>
  <si>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</si>
  <si>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</si>
  <si>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</si>
  <si>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</si>
  <si>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</si>
  <si>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</si>
  <si>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</si>
  <si>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</si>
  <si>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</si>
  <si>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</si>
  <si>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</si>
  <si>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</si>
  <si>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</si>
  <si>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</si>
  <si>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</si>
  <si>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</si>
  <si>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</si>
  <si>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</si>
  <si>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</si>
  <si>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</si>
  <si>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</si>
  <si>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</si>
  <si>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</si>
  <si>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</si>
  <si>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</si>
  <si>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</si>
  <si>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</si>
  <si>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</si>
  <si>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</si>
  <si>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</si>
  <si>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</si>
  <si>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</si>
  <si>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</si>
  <si>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</si>
  <si>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</si>
  <si>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</si>
  <si>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</si>
  <si>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</si>
  <si>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</si>
  <si>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</si>
  <si>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</si>
  <si>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</si>
  <si>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</si>
  <si>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</si>
  <si>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</si>
  <si>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</si>
  <si>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</si>
  <si>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</si>
  <si>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</si>
  <si>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</si>
  <si>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</si>
  <si>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</si>
  <si>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</si>
  <si>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</si>
  <si>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</si>
  <si>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</si>
  <si>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</si>
  <si>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</si>
  <si>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</si>
  <si>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</si>
  <si>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</si>
  <si>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</si>
  <si>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</si>
  <si>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</si>
  <si>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</si>
  <si>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</si>
  <si>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</si>
  <si>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</si>
  <si>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</si>
  <si>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</si>
  <si>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</si>
  <si>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</si>
  <si>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</si>
  <si>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</si>
  <si>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</si>
  <si>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</si>
  <si>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</si>
  <si>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</si>
  <si>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</si>
  <si>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</si>
  <si>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</si>
  <si>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</si>
  <si>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</si>
  <si>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</si>
  <si>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</si>
  <si>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</si>
  <si>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</si>
  <si>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</si>
  <si>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</si>
  <si>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</si>
  <si>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</si>
  <si>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</si>
  <si>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</si>
  <si>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</si>
  <si>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</si>
  <si>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</si>
  <si>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</si>
  <si>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</si>
  <si>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</si>
  <si>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</si>
  <si>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</si>
  <si>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</si>
  <si>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</si>
  <si>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</si>
  <si>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</si>
  <si>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</si>
  <si>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</si>
  <si>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</si>
  <si>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</si>
  <si>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</si>
  <si>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</si>
  <si>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</si>
  <si>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</si>
  <si>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</si>
  <si>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</si>
  <si>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</si>
  <si>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</si>
  <si>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</si>
  <si>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</si>
  <si>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</si>
  <si>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</si>
  <si>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</si>
  <si>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</si>
  <si>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</si>
  <si>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</si>
  <si>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</si>
  <si>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</si>
  <si>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</si>
  <si>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</si>
  <si>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</si>
  <si>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</si>
  <si>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</si>
  <si>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</si>
  <si>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</si>
  <si>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</si>
  <si>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</si>
  <si>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</si>
  <si>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</si>
  <si>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</si>
  <si>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</si>
  <si>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</si>
  <si>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</si>
  <si>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</si>
  <si>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</si>
  <si>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</si>
  <si>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</si>
  <si>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</si>
  <si>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</si>
  <si>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</si>
  <si>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</si>
  <si>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</si>
  <si>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</si>
  <si>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</si>
  <si>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</si>
  <si>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</si>
  <si>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</si>
  <si>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</si>
  <si>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</si>
  <si>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</si>
  <si>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</si>
  <si>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</si>
  <si>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</si>
  <si>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</si>
  <si>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</si>
  <si>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</si>
  <si>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</si>
  <si>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</si>
  <si>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</si>
  <si>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</si>
  <si>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</si>
  <si>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</si>
  <si>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</si>
  <si>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</si>
  <si>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</si>
  <si>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</si>
  <si>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</si>
  <si>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</si>
  <si>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</si>
  <si>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</si>
  <si>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</si>
  <si>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</si>
  <si>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</si>
  <si>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</si>
  <si>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</si>
  <si>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</si>
  <si>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</si>
  <si>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</si>
  <si>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</si>
  <si>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</si>
  <si>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</si>
  <si>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</si>
  <si>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</si>
  <si>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</si>
  <si>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</si>
  <si>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</si>
  <si>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</si>
  <si>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</si>
  <si>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</si>
  <si>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</si>
  <si>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</si>
  <si>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</si>
  <si>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</si>
  <si>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</si>
  <si>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</si>
  <si>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</si>
  <si>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</si>
  <si>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</si>
  <si>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</si>
  <si>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</si>
  <si>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</si>
  <si>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</si>
  <si>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</si>
  <si>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</si>
  <si>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</si>
  <si>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</si>
  <si>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</si>
  <si>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</si>
  <si>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</si>
  <si>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</si>
  <si>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</si>
  <si>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</si>
  <si>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</si>
  <si>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</si>
  <si>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</si>
  <si>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</si>
  <si>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</si>
  <si>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</si>
  <si>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</si>
  <si>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</si>
  <si>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</si>
  <si>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</si>
  <si>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</si>
  <si>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</si>
  <si>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</si>
  <si>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</si>
  <si>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</si>
  <si>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</si>
  <si>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</si>
  <si>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</si>
  <si>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</si>
  <si>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</si>
  <si>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</si>
  <si>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</si>
  <si>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</si>
  <si>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</si>
  <si>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</si>
  <si>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</si>
  <si>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</si>
  <si>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</si>
  <si>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</si>
  <si>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</si>
  <si>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</si>
  <si>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</si>
  <si>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</si>
  <si>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</si>
  <si>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</si>
  <si>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</si>
  <si>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</si>
  <si>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</si>
  <si>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</si>
  <si>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</si>
  <si>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</si>
  <si>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</si>
  <si>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</si>
  <si>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</si>
  <si>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</si>
  <si>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</si>
  <si>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</si>
  <si>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</si>
  <si>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</si>
  <si>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</si>
  <si>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</si>
  <si>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</si>
  <si>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</si>
  <si>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</si>
  <si>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</si>
  <si>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</si>
  <si>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</si>
  <si>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</si>
  <si>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</si>
  <si>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</si>
  <si>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</si>
  <si>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</si>
  <si>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</si>
  <si>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</si>
  <si>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</si>
  <si>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</si>
  <si>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</si>
  <si>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</si>
  <si>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</si>
  <si>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</si>
  <si>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</si>
  <si>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</si>
  <si>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</si>
  <si>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</si>
  <si>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</si>
  <si>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</si>
  <si>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</si>
  <si>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</si>
  <si>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</si>
  <si>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</si>
  <si>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</si>
  <si>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</si>
  <si>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</si>
  <si>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</si>
  <si>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</si>
  <si>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</si>
  <si>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</si>
  <si>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</si>
  <si>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</si>
  <si>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</si>
  <si>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</si>
  <si>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</si>
  <si>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</si>
  <si>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</si>
  <si>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</si>
  <si>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</si>
  <si>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</si>
  <si>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</si>
  <si>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</si>
  <si>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</si>
  <si>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</si>
  <si>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</si>
  <si>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</si>
  <si>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</si>
  <si>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</si>
  <si>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</si>
  <si>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</si>
  <si>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</si>
  <si>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</si>
  <si>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</si>
  <si>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</si>
  <si>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</si>
  <si>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</si>
  <si>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</si>
  <si>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</si>
  <si>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</si>
  <si>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</si>
  <si>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</si>
  <si>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</si>
  <si>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</si>
  <si>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</si>
  <si>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</si>
  <si>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</si>
  <si>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</si>
  <si>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</si>
  <si>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</si>
  <si>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</si>
  <si>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</si>
  <si>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</si>
  <si>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</si>
  <si>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</si>
  <si>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</si>
  <si>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</si>
  <si>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</si>
  <si>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</si>
  <si>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</si>
  <si>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</si>
  <si>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</si>
  <si>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</si>
  <si>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</si>
  <si>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</si>
  <si>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</si>
  <si>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</si>
  <si>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</si>
  <si>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</si>
  <si>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</si>
  <si>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</si>
  <si>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</si>
  <si>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</si>
  <si>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</si>
  <si>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</si>
  <si>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</si>
  <si>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</si>
  <si>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</si>
  <si>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</si>
  <si>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</si>
  <si>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</si>
  <si>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</si>
  <si>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</si>
  <si>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</si>
  <si>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</si>
  <si>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</si>
  <si>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</si>
  <si>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</si>
  <si>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</si>
  <si>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</si>
  <si>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</si>
  <si>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</si>
  <si>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</si>
  <si>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</si>
  <si>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</si>
  <si>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</si>
  <si>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</si>
  <si>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</si>
  <si>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</si>
  <si>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</si>
  <si>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</si>
  <si>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</si>
  <si>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</si>
  <si>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</si>
  <si>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</si>
  <si>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</si>
  <si>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</si>
  <si>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</si>
  <si>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</si>
  <si>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</si>
  <si>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</si>
  <si>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</si>
  <si>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</si>
  <si>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</si>
  <si>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</si>
  <si>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</si>
  <si>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</si>
  <si>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</si>
  <si>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</si>
  <si>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</si>
  <si>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</si>
  <si>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</si>
  <si>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</si>
  <si>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</si>
  <si>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</si>
  <si>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</si>
  <si>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</si>
  <si>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</si>
  <si>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</si>
  <si>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</si>
  <si>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</si>
  <si>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</si>
  <si>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</si>
  <si>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</si>
  <si>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</si>
  <si>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</si>
  <si>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</si>
  <si>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</si>
  <si>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</si>
  <si>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</si>
  <si>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</si>
  <si>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</si>
  <si>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</si>
  <si>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</si>
  <si>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</si>
  <si>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</si>
  <si>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</si>
  <si>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</si>
  <si>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</si>
  <si>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</si>
  <si>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</si>
  <si>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</si>
  <si>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</si>
  <si>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</si>
  <si>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</si>
  <si>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</si>
  <si>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</si>
  <si>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</si>
  <si>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</si>
  <si>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</si>
  <si>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</si>
  <si>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</si>
  <si>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</si>
  <si>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</si>
  <si>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</si>
  <si>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</si>
  <si>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</si>
  <si>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</si>
  <si>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</si>
  <si>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</si>
  <si>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</si>
  <si>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</si>
  <si>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</si>
  <si>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</si>
  <si>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</si>
  <si>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</si>
  <si>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</si>
  <si>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</si>
  <si>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</si>
  <si>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</si>
  <si>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</si>
  <si>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</si>
  <si>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</si>
  <si>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</si>
  <si>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</si>
  <si>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</si>
  <si>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</si>
  <si>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</si>
  <si>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</si>
  <si>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</si>
  <si>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</si>
  <si>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</si>
  <si>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</si>
  <si>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</si>
  <si>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</si>
  <si>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</si>
  <si>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</si>
  <si>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</si>
  <si>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</si>
  <si>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</si>
  <si>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</si>
  <si>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</si>
  <si>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</si>
  <si>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</si>
  <si>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</si>
  <si>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</si>
  <si>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</si>
  <si>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</si>
  <si>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</si>
  <si>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</si>
  <si>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</si>
  <si>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</si>
  <si>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</si>
  <si>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</si>
  <si>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</si>
  <si>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</si>
  <si>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</si>
  <si>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</si>
  <si>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</si>
  <si>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</si>
  <si>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</si>
  <si>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</si>
  <si>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</si>
  <si>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</si>
  <si>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</si>
  <si>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</si>
  <si>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</si>
  <si>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</si>
  <si>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</si>
  <si>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</si>
  <si>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</si>
  <si>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</si>
  <si>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</si>
  <si>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</si>
  <si>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</si>
  <si>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</si>
  <si>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</si>
  <si>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</si>
  <si>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</si>
  <si>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</si>
  <si>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</si>
  <si>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</si>
  <si>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</si>
  <si>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</si>
  <si>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</si>
  <si>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</si>
  <si>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</si>
  <si>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</si>
  <si>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</si>
  <si>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</si>
  <si>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</si>
  <si>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</si>
  <si>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</si>
  <si>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</si>
  <si>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</si>
  <si>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</si>
  <si>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</si>
  <si>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</si>
  <si>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</si>
  <si>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</si>
  <si>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</si>
  <si>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</si>
  <si>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</si>
  <si>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</si>
  <si>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</si>
  <si>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</si>
  <si>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</si>
  <si>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</si>
  <si>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</si>
  <si>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</si>
  <si>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</si>
  <si>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</si>
  <si>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</si>
  <si>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</si>
  <si>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</si>
  <si>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</si>
  <si>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</si>
  <si>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</si>
  <si>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</si>
  <si>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</si>
  <si>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</si>
  <si>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</si>
  <si>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</si>
  <si>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</si>
  <si>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</si>
  <si>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</si>
  <si>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</si>
  <si>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</si>
  <si>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</si>
  <si>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</si>
  <si>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</si>
  <si>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</si>
  <si>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</si>
  <si>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</si>
  <si>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</si>
  <si>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</si>
  <si>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</si>
  <si>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</si>
  <si>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</si>
  <si>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</si>
  <si>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</si>
  <si>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</si>
  <si>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</si>
  <si>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</si>
  <si>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</si>
  <si>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</si>
  <si>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</si>
  <si>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</si>
  <si>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</si>
  <si>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</si>
  <si>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</si>
  <si>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</si>
  <si>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</si>
  <si>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</si>
  <si>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</si>
  <si>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</si>
  <si>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</si>
  <si>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</si>
  <si>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</si>
  <si>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</si>
  <si>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</si>
  <si>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</si>
  <si>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</si>
  <si>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</si>
  <si>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</si>
  <si>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</si>
  <si>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</si>
  <si>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</si>
  <si>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</si>
  <si>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</si>
  <si>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</si>
  <si>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</si>
  <si>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</si>
  <si>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</si>
  <si>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</si>
  <si>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</si>
  <si>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</si>
  <si>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</si>
  <si>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</si>
  <si>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</si>
  <si>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</si>
  <si>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</si>
  <si>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</si>
  <si>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</si>
  <si>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</si>
  <si>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</si>
  <si>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</si>
  <si>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</si>
  <si>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</si>
  <si>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</si>
  <si>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</si>
  <si>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</si>
  <si>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</si>
  <si>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</si>
  <si>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</si>
  <si>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</si>
  <si>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</si>
  <si>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</si>
  <si>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</si>
  <si>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</si>
  <si>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</si>
  <si>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</si>
  <si>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</si>
  <si>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</si>
  <si>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</si>
  <si>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</si>
  <si>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</si>
  <si>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</si>
  <si>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</si>
  <si>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</si>
  <si>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</si>
  <si>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</si>
  <si>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</si>
  <si>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</si>
  <si>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</si>
  <si>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</si>
  <si>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</si>
  <si>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</si>
  <si>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</si>
  <si>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</si>
  <si>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</si>
  <si>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</si>
  <si>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</si>
  <si>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</si>
  <si>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</si>
  <si>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</si>
  <si>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</si>
  <si>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</si>
  <si>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</si>
  <si>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</si>
  <si>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</si>
  <si>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</si>
  <si>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</si>
  <si>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</si>
  <si>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</si>
  <si>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</si>
  <si>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</si>
  <si>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</si>
  <si>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</si>
  <si>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</si>
  <si>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</si>
  <si>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</si>
  <si>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</si>
  <si>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</si>
  <si>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</si>
  <si>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</si>
  <si>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</si>
  <si>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</si>
  <si>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</si>
  <si>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</si>
  <si>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</si>
  <si>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</si>
  <si>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</si>
  <si>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</si>
  <si>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</si>
  <si>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</si>
  <si>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</si>
  <si>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</si>
  <si>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</si>
  <si>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</si>
  <si>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</si>
  <si>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</si>
  <si>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</si>
  <si>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</si>
  <si>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</si>
  <si>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</si>
  <si>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</si>
  <si>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</si>
  <si>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</si>
  <si>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</si>
  <si>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</si>
  <si>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</si>
  <si>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</si>
  <si>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</si>
  <si>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</si>
  <si>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</si>
  <si>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</si>
  <si>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</si>
  <si>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</si>
  <si>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</si>
  <si>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</si>
  <si>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</si>
  <si>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</si>
  <si>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</si>
  <si>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</si>
  <si>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</si>
  <si>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</si>
  <si>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</si>
  <si>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</si>
  <si>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</si>
  <si>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</si>
  <si>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</si>
  <si>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</si>
  <si>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</si>
  <si>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</si>
  <si>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</si>
  <si>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</si>
  <si>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</si>
  <si>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</si>
  <si>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</si>
  <si>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</si>
  <si>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</si>
  <si>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</si>
  <si>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</si>
  <si>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</si>
  <si>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</si>
  <si>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</si>
  <si>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</si>
  <si>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</si>
  <si>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</si>
  <si>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</si>
  <si>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</si>
  <si>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</si>
  <si>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</si>
  <si>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</si>
  <si>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</si>
  <si>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</si>
  <si>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</si>
  <si>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</si>
  <si>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</si>
  <si>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</si>
  <si>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</si>
  <si>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</si>
  <si>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</si>
  <si>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</si>
  <si>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</si>
  <si>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</si>
  <si>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</si>
  <si>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</si>
  <si>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</si>
  <si>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</si>
  <si>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</si>
  <si>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</si>
  <si>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</si>
  <si>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</si>
  <si>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</si>
  <si>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</si>
  <si>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</si>
  <si>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</si>
  <si>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</si>
  <si>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</si>
  <si>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</si>
  <si>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</si>
  <si>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</si>
  <si>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</si>
  <si>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</si>
  <si>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</si>
  <si>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</si>
  <si>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</si>
  <si>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</si>
  <si>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</si>
  <si>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</si>
  <si>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</si>
  <si>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</si>
  <si>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</si>
  <si>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</si>
  <si>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</si>
  <si>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</si>
  <si>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</si>
  <si>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</si>
  <si>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</si>
  <si>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</si>
  <si>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</si>
  <si>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</si>
  <si>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</si>
  <si>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</si>
  <si>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</si>
  <si>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</si>
  <si>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</si>
  <si>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</si>
  <si>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</si>
  <si>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</si>
  <si>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</si>
  <si>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</si>
  <si>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</si>
  <si>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</si>
  <si>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</si>
  <si>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</si>
  <si>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</si>
  <si>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</si>
  <si>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</si>
  <si>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</si>
  <si>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</si>
  <si>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</si>
  <si>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</si>
  <si>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</si>
  <si>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</si>
  <si>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</si>
  <si>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</si>
  <si>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</si>
  <si>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</si>
  <si>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</si>
  <si>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</si>
  <si>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</si>
  <si>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</si>
  <si>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</si>
  <si>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</si>
  <si>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</si>
  <si>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</si>
  <si>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</si>
  <si>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</si>
  <si>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</si>
  <si>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</si>
  <si>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</si>
  <si>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</si>
  <si>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</si>
  <si>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</si>
  <si>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</si>
  <si>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</si>
  <si>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</si>
  <si>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</si>
  <si>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</si>
  <si>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</si>
  <si>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</si>
  <si>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</si>
  <si>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</si>
  <si>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</si>
  <si>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</si>
  <si>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</si>
  <si>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</si>
  <si>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</si>
  <si>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</si>
  <si>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</si>
  <si>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</si>
  <si>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</si>
  <si>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</si>
  <si>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</si>
  <si>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</si>
  <si>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</si>
  <si>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</si>
  <si>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</si>
  <si>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</si>
  <si>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</si>
  <si>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</si>
  <si>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</si>
  <si>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</si>
  <si>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</si>
  <si>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</si>
  <si>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</si>
  <si>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</si>
  <si>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</si>
  <si>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</si>
  <si>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</si>
  <si>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</si>
  <si>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</si>
  <si>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</si>
  <si>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</si>
  <si>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</si>
  <si>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</si>
  <si>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</si>
  <si>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</si>
  <si>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</si>
  <si>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</si>
  <si>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</si>
  <si>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</si>
  <si>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</si>
  <si>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</si>
  <si>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</si>
  <si>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</si>
  <si>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</si>
  <si>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</si>
  <si>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</si>
  <si>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</si>
  <si>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</si>
  <si>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</si>
  <si>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</si>
  <si>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</si>
  <si>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</si>
  <si>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</si>
  <si>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</si>
  <si>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</si>
  <si>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</si>
  <si>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</si>
  <si>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</si>
  <si>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</si>
  <si>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</si>
  <si>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</si>
  <si>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</si>
  <si>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</si>
  <si>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</si>
  <si>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</si>
  <si>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</si>
  <si>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</si>
  <si>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</si>
  <si>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</si>
  <si>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</si>
  <si>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</si>
  <si>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</si>
  <si>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</si>
  <si>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</si>
  <si>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</si>
  <si>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</si>
  <si>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</si>
  <si>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</si>
  <si>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</si>
  <si>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</si>
  <si>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</si>
  <si>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</si>
  <si>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</si>
  <si>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</si>
  <si>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</si>
  <si>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</si>
  <si>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</si>
  <si>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</si>
  <si>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</si>
  <si>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</si>
  <si>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</si>
  <si>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</si>
  <si>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</si>
  <si>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</si>
  <si>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</si>
  <si>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</si>
  <si>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</si>
  <si>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</si>
  <si>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</si>
  <si>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</si>
  <si>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</si>
  <si>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</si>
  <si>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</si>
  <si>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</si>
  <si>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</si>
  <si>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</si>
  <si>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</si>
  <si>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</si>
  <si>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</si>
  <si>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</si>
  <si>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</si>
  <si>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</si>
  <si>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</si>
  <si>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</si>
  <si>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</si>
  <si>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</si>
  <si>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</si>
  <si>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</si>
  <si>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</si>
  <si>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</si>
  <si>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</si>
  <si>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</si>
  <si>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</si>
  <si>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</si>
  <si>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</si>
  <si>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</si>
  <si>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</si>
  <si>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</si>
  <si>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</si>
  <si>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</si>
  <si>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</si>
  <si>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</si>
  <si>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</si>
  <si>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</si>
  <si>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</si>
  <si>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</si>
  <si>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</si>
  <si>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</si>
  <si>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</si>
  <si>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</si>
  <si>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</si>
  <si>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</si>
  <si>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</si>
  <si>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</si>
  <si>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</si>
  <si>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</si>
  <si>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</si>
  <si>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</si>
  <si>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</si>
  <si>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</si>
  <si>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</si>
  <si>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</si>
  <si>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</si>
  <si>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</si>
  <si>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</si>
  <si>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</si>
  <si>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</si>
  <si>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</si>
  <si>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</si>
  <si>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</si>
  <si>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</si>
  <si>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</si>
  <si>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</si>
  <si>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</si>
  <si>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</si>
  <si>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</si>
  <si>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</si>
  <si>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</si>
  <si>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</si>
  <si>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</si>
  <si>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</si>
  <si>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</si>
  <si>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</si>
  <si>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</si>
  <si>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</si>
  <si>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</si>
  <si>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</si>
  <si>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</si>
  <si>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</si>
  <si>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</si>
  <si>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</si>
  <si>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</si>
  <si>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</si>
  <si>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</si>
  <si>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</si>
  <si>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</si>
  <si>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</si>
  <si>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</si>
  <si>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</si>
  <si>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</si>
  <si>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</si>
  <si>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</si>
  <si>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</si>
  <si>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</si>
  <si>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</si>
  <si>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</si>
  <si>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</si>
  <si>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</si>
  <si>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</si>
  <si>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</si>
  <si>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</si>
  <si>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</si>
  <si>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</si>
  <si>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</si>
  <si>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</si>
  <si>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</si>
  <si>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</si>
  <si>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</si>
  <si>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</si>
  <si>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</si>
  <si>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</si>
  <si>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</si>
  <si>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</si>
  <si>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</si>
  <si>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</si>
  <si>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</si>
  <si>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</si>
  <si>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</si>
  <si>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</si>
  <si>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</si>
  <si>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</si>
  <si>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</si>
  <si>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</si>
  <si>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</si>
  <si>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</si>
  <si>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</si>
  <si>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</si>
  <si>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</si>
  <si>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</si>
  <si>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</si>
  <si>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</si>
  <si>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</si>
  <si>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</si>
  <si>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</si>
  <si>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</si>
  <si>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</si>
  <si>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</si>
  <si>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</si>
  <si>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</si>
  <si>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</si>
  <si>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</si>
  <si>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</si>
  <si>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</si>
  <si>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</si>
  <si>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</si>
  <si>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</si>
  <si>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</si>
  <si>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</si>
  <si>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</si>
  <si>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</si>
  <si>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</si>
  <si>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</si>
  <si>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</si>
  <si>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</si>
  <si>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</si>
  <si>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</si>
  <si>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</si>
  <si>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</si>
  <si>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</si>
  <si>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</si>
  <si>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</si>
  <si>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</si>
  <si>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</si>
  <si>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</si>
  <si>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</si>
  <si>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</si>
  <si>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</si>
  <si>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</si>
  <si>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</si>
  <si>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</si>
  <si>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</si>
  <si>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</si>
  <si>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</si>
  <si>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</si>
  <si>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</si>
  <si>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</si>
  <si>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</si>
  <si>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</si>
  <si>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</si>
  <si>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</si>
  <si>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</si>
  <si>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</si>
  <si>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</si>
  <si>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</si>
  <si>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</si>
  <si>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</si>
  <si>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</si>
  <si>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</si>
  <si>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</si>
  <si>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</si>
  <si>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</si>
  <si>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</si>
  <si>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</si>
  <si>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</si>
  <si>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</si>
  <si>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</si>
  <si>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</si>
  <si>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</si>
  <si>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</si>
  <si>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</si>
  <si>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</si>
  <si>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</si>
  <si>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</si>
  <si>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</si>
  <si>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</si>
  <si>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</si>
  <si>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</si>
  <si>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</si>
  <si>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</si>
  <si>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</si>
  <si>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</si>
  <si>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</si>
  <si>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</si>
  <si>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</si>
  <si>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</si>
  <si>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</si>
  <si>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</si>
  <si>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</si>
  <si>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</si>
  <si>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</si>
  <si>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</si>
  <si>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</si>
  <si>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</si>
  <si>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</si>
  <si>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</si>
  <si>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</si>
  <si>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</si>
  <si>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</si>
  <si>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</si>
  <si>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</si>
  <si>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</si>
  <si>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</si>
  <si>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</si>
  <si>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</si>
  <si>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</si>
  <si>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</si>
  <si>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</si>
  <si>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</si>
  <si>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</si>
  <si>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</si>
  <si>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</si>
  <si>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</si>
  <si>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</si>
  <si>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</si>
  <si>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</si>
  <si>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</si>
  <si>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</si>
  <si>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</si>
  <si>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</si>
  <si>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</si>
  <si>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</si>
  <si>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</si>
  <si>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</si>
  <si>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</si>
  <si>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</si>
  <si>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</si>
  <si>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</si>
  <si>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</si>
  <si>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</si>
  <si>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</si>
  <si>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</si>
  <si>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</si>
  <si>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</si>
  <si>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</si>
  <si>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</si>
  <si>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</si>
  <si>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</si>
  <si>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</si>
  <si>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</si>
  <si>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</si>
  <si>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</si>
  <si>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</si>
  <si>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</si>
  <si>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</si>
  <si>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</si>
  <si>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</si>
  <si>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</si>
  <si>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</si>
  <si>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</si>
  <si>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</si>
  <si>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</si>
  <si>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</si>
  <si>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</si>
  <si>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</si>
  <si>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</si>
  <si>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</si>
  <si>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</si>
  <si>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</si>
  <si>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</si>
  <si>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</si>
  <si>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</si>
  <si>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</si>
  <si>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</si>
  <si>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</si>
  <si>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</si>
  <si>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</si>
  <si>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</si>
  <si>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</si>
  <si>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</si>
  <si>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</si>
  <si>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</si>
  <si>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</si>
  <si>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</si>
  <si>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</si>
  <si>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</si>
  <si>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</si>
  <si>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</si>
  <si>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</si>
  <si>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</si>
  <si>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</si>
  <si>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</si>
  <si>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</si>
  <si>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</si>
  <si>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</si>
  <si>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</si>
  <si>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</si>
  <si>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</si>
  <si>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</si>
  <si>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</si>
  <si>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</si>
  <si>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</si>
  <si>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</si>
  <si>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</si>
  <si>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</si>
  <si>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</si>
  <si>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</si>
  <si>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</si>
  <si>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</si>
  <si>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</si>
  <si>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</si>
  <si>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</si>
  <si>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</si>
  <si>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</si>
  <si>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</si>
  <si>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</si>
  <si>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</si>
  <si>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</si>
  <si>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</si>
  <si>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</si>
  <si>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</si>
  <si>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</si>
  <si>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</si>
  <si>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</si>
  <si>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</si>
  <si>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</si>
  <si>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</si>
  <si>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</si>
  <si>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</si>
  <si>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</si>
  <si>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</si>
  <si>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</si>
  <si>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</si>
  <si>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</si>
  <si>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</si>
  <si>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</si>
  <si>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</si>
  <si>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</si>
  <si>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</si>
  <si>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</si>
  <si>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</si>
  <si>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</si>
  <si>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</si>
  <si>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</si>
  <si>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</si>
  <si>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</si>
  <si>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</si>
  <si>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</si>
  <si>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</si>
  <si>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</si>
  <si>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</si>
  <si>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</si>
  <si>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</si>
  <si>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</si>
  <si>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</si>
  <si>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</si>
  <si>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</si>
  <si>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</si>
  <si>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</si>
  <si>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</si>
  <si>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</si>
  <si>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</si>
  <si>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</si>
  <si>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</si>
  <si>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</si>
  <si>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</si>
  <si>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</si>
  <si>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</si>
  <si>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</si>
  <si>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</si>
  <si>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</si>
  <si>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</si>
  <si>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</si>
  <si>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</si>
  <si>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</si>
  <si>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</si>
  <si>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</si>
  <si>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</si>
  <si>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</si>
  <si>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</si>
  <si>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</si>
  <si>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</si>
  <si>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</si>
  <si>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</si>
  <si>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</si>
  <si>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</si>
  <si>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</si>
  <si>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</si>
  <si>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</si>
  <si>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</si>
  <si>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</si>
  <si>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</si>
  <si>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</si>
  <si>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</si>
  <si>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</si>
  <si>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</si>
  <si>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</si>
  <si>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</si>
  <si>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</si>
  <si>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</si>
  <si>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</si>
  <si>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</si>
  <si>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</si>
  <si>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</si>
  <si>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</si>
  <si>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</si>
  <si>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</si>
  <si>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</si>
  <si>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</si>
  <si>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</si>
  <si>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</si>
  <si>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</si>
  <si>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</si>
  <si>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</si>
  <si>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</si>
  <si>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</si>
  <si>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</si>
  <si>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</si>
  <si>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</si>
  <si>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</si>
  <si>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</si>
  <si>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</si>
  <si>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</si>
  <si>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</si>
  <si>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</si>
  <si>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</si>
  <si>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</si>
  <si>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</si>
  <si>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</si>
  <si>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</si>
  <si>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</si>
  <si>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</si>
  <si>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</si>
  <si>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</si>
  <si>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</si>
  <si>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</si>
  <si>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</si>
  <si>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</si>
  <si>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</si>
  <si>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</si>
  <si>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</si>
  <si>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</si>
  <si>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</si>
  <si>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</si>
  <si>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</si>
  <si>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</si>
  <si>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</si>
  <si>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</si>
  <si>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</si>
  <si>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</si>
  <si>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</si>
  <si>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</si>
  <si>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</si>
  <si>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</si>
  <si>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</si>
  <si>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</si>
  <si>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</si>
  <si>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</si>
  <si>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</si>
  <si>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</si>
  <si>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</si>
  <si>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</si>
  <si>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</si>
  <si>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</si>
  <si>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</si>
  <si>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</si>
  <si>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</si>
  <si>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</si>
  <si>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</si>
  <si>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</si>
  <si>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</si>
  <si>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</si>
  <si>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</si>
  <si>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</si>
  <si>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</si>
  <si>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</si>
  <si>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</si>
  <si>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</si>
  <si>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</si>
  <si>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</si>
  <si>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</si>
  <si>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</si>
  <si>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</si>
  <si>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</si>
  <si>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</si>
  <si>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</si>
  <si>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</si>
  <si>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</si>
  <si>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</si>
  <si>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</si>
  <si>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</si>
  <si>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</si>
  <si>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</si>
  <si>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</si>
  <si>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</si>
  <si>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</si>
  <si>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</si>
  <si>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</si>
  <si>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</si>
  <si>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</si>
  <si>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</si>
  <si>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</si>
  <si>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</si>
  <si>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</si>
  <si>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</si>
  <si>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</si>
  <si>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</si>
  <si>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</si>
  <si>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</si>
  <si>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</si>
  <si>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</si>
  <si>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</si>
  <si>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</si>
  <si>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</si>
  <si>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</si>
  <si>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</si>
  <si>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</si>
  <si>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</si>
  <si>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</si>
  <si>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</si>
  <si>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</si>
  <si>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</si>
  <si>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</si>
  <si>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</si>
  <si>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</si>
  <si>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</si>
  <si>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</si>
  <si>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</si>
  <si>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</si>
  <si>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</si>
  <si>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</si>
  <si>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</si>
  <si>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</si>
  <si>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</si>
  <si>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</si>
  <si>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</si>
  <si>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</si>
  <si>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</si>
  <si>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</si>
  <si>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</si>
  <si>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</si>
  <si>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</si>
  <si>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</si>
  <si>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</si>
  <si>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</si>
  <si>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</si>
  <si>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</si>
  <si>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</si>
  <si>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</si>
  <si>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</si>
  <si>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</si>
  <si>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</si>
  <si>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</si>
  <si>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</si>
  <si>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</si>
  <si>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</si>
  <si>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</si>
  <si>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</si>
  <si>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</si>
  <si>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</si>
  <si>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</si>
  <si>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</si>
  <si>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</si>
  <si>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</si>
  <si>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</si>
  <si>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</si>
  <si>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</si>
  <si>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</si>
  <si>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</si>
  <si>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</si>
  <si>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</si>
  <si>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</si>
  <si>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</si>
  <si>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</si>
  <si>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</si>
  <si>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</si>
  <si>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</si>
  <si>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</si>
  <si>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</si>
  <si>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</si>
  <si>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</si>
  <si>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</si>
  <si>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</si>
  <si>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</si>
  <si>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</si>
  <si>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</si>
  <si>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</si>
  <si>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</si>
  <si>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</si>
  <si>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</si>
  <si>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</si>
  <si>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</si>
  <si>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</si>
  <si>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</si>
  <si>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</si>
  <si>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</si>
  <si>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</si>
  <si>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</si>
  <si>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</si>
  <si>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</si>
  <si>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</si>
  <si>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</si>
  <si>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</si>
  <si>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</si>
  <si>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</si>
  <si>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</si>
  <si>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</si>
  <si>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</si>
  <si>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</si>
  <si>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</si>
  <si>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</si>
  <si>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</si>
  <si>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</si>
  <si>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</si>
  <si>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</si>
  <si>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</si>
  <si>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</si>
  <si>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</si>
  <si>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</si>
  <si>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</si>
  <si>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</si>
  <si>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</si>
  <si>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</si>
  <si>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</si>
  <si>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</si>
  <si>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</si>
  <si>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</si>
  <si>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</si>
  <si>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</si>
  <si>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</si>
  <si>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</si>
  <si>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</si>
  <si>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</si>
  <si>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</si>
  <si>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</si>
  <si>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</si>
  <si>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</si>
  <si>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</si>
  <si>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</si>
  <si>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</si>
  <si>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</si>
  <si>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</si>
  <si>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</si>
  <si>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</si>
  <si>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</si>
  <si>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</si>
  <si>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</si>
  <si>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</si>
  <si>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</si>
  <si>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</si>
  <si>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</si>
  <si>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</si>
  <si>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</si>
  <si>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</si>
  <si>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</si>
  <si>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</si>
  <si>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</si>
  <si>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</si>
  <si>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</si>
  <si>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</si>
  <si>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</si>
  <si>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</si>
  <si>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</si>
  <si>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</si>
  <si>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</si>
  <si>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</si>
  <si>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</si>
  <si>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</si>
  <si>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</si>
  <si>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</si>
  <si>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</si>
  <si>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</si>
  <si>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</si>
  <si>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</si>
  <si>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</si>
  <si>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</si>
  <si>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</si>
  <si>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</si>
  <si>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</si>
  <si>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</si>
  <si>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</si>
  <si>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</si>
  <si>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</si>
  <si>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</si>
  <si>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</si>
  <si>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</si>
  <si>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</si>
  <si>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</si>
  <si>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</si>
  <si>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</si>
  <si>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</si>
  <si>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</si>
  <si>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</si>
  <si>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</si>
  <si>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</si>
  <si>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</si>
  <si>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</si>
  <si>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</si>
  <si>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</si>
  <si>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</si>
  <si>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</si>
  <si>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</si>
  <si>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</si>
  <si>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</si>
  <si>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</si>
  <si>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</si>
  <si>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</si>
  <si>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</si>
  <si>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</si>
  <si>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</si>
  <si>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</si>
  <si>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</si>
  <si>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</si>
  <si>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</si>
  <si>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</si>
  <si>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</si>
  <si>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</si>
  <si>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</si>
  <si>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</si>
  <si>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</si>
  <si>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</si>
  <si>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</si>
  <si>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</si>
  <si>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</si>
  <si>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</si>
  <si>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</si>
  <si>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</si>
  <si>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</si>
  <si>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</si>
  <si>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</si>
  <si>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</si>
  <si>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</si>
  <si>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</si>
  <si>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</si>
  <si>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</si>
  <si>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</si>
  <si>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</si>
  <si>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</si>
  <si>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</si>
  <si>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</si>
  <si>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</si>
  <si>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</si>
  <si>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</si>
  <si>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</si>
  <si>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</si>
  <si>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</si>
  <si>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</si>
  <si>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</si>
  <si>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</si>
  <si>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</si>
  <si>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</si>
  <si>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</si>
  <si>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</si>
  <si>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</si>
  <si>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</si>
  <si>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</si>
  <si>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</si>
  <si>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</si>
  <si>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</si>
  <si>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</si>
  <si>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</si>
  <si>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</si>
  <si>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</si>
  <si>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</si>
  <si>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</si>
  <si>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</si>
  <si>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</si>
  <si>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</si>
  <si>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</si>
  <si>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</si>
  <si>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</si>
  <si>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</si>
  <si>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</si>
  <si>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</si>
  <si>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</si>
  <si>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</si>
  <si>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</si>
  <si>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</si>
  <si>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</si>
  <si>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</si>
  <si>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</si>
  <si>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</si>
  <si>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</si>
  <si>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</si>
  <si>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</si>
  <si>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</si>
  <si>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</si>
  <si>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</si>
  <si>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</si>
  <si>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</si>
  <si>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</si>
  <si>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</si>
  <si>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</si>
  <si>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</si>
  <si>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</si>
  <si>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</si>
  <si>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</si>
  <si>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</si>
  <si>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</si>
  <si>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</si>
  <si>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</si>
  <si>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</si>
  <si>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</si>
  <si>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</si>
  <si>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</si>
  <si>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</si>
  <si>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</si>
  <si>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</si>
  <si>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</si>
  <si>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</si>
  <si>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</si>
  <si>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</si>
  <si>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</si>
  <si>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</si>
  <si>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</si>
  <si>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</si>
  <si>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</si>
  <si>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</si>
  <si>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</si>
  <si>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</si>
  <si>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</si>
  <si>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</si>
  <si>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</si>
  <si>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</si>
  <si>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</si>
  <si>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</si>
  <si>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</si>
  <si>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</si>
  <si>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</si>
  <si>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</si>
  <si>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</si>
  <si>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</si>
  <si>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</si>
  <si>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</si>
  <si>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</si>
  <si>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</si>
  <si>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</si>
  <si>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</si>
  <si>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</si>
  <si>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</si>
  <si>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</si>
  <si>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</si>
  <si>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</si>
  <si>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</si>
  <si>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</si>
  <si>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</si>
  <si>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</si>
  <si>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</si>
  <si>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</si>
  <si>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</si>
  <si>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</si>
  <si>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</si>
  <si>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</si>
  <si>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</si>
  <si>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</si>
  <si>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</si>
  <si>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</si>
  <si>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</si>
  <si>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</si>
  <si>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</si>
  <si>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</si>
  <si>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</si>
  <si>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</si>
  <si>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</si>
  <si>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</si>
  <si>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</si>
  <si>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</si>
  <si>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</si>
  <si>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</si>
  <si>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</si>
  <si>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</si>
  <si>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</si>
  <si>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</si>
  <si>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</si>
  <si>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</si>
  <si>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</si>
  <si>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</si>
  <si>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</si>
  <si>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</si>
  <si>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</si>
  <si>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</si>
  <si>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</si>
  <si>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</si>
  <si>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</si>
  <si>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</si>
  <si>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</si>
  <si>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</si>
  <si>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</si>
  <si>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</si>
  <si>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</si>
  <si>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</si>
  <si>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</si>
  <si>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</si>
  <si>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</si>
  <si>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</si>
  <si>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</si>
  <si>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</si>
  <si>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</si>
  <si>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</si>
  <si>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</si>
  <si>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</si>
  <si>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</si>
  <si>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</si>
  <si>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</si>
  <si>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</si>
  <si>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</si>
  <si>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</si>
  <si>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</si>
  <si>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</si>
  <si>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</si>
  <si>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</si>
  <si>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</si>
  <si>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</si>
  <si>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</si>
  <si>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</si>
  <si>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</si>
  <si>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</si>
  <si>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</si>
  <si>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</si>
  <si>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</si>
  <si>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</si>
  <si>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</si>
  <si>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</si>
  <si>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</si>
  <si>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</si>
  <si>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</si>
  <si>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</si>
  <si>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</si>
  <si>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</si>
  <si>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</si>
  <si>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</si>
  <si>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</si>
  <si>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</si>
  <si>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</si>
  <si>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</si>
  <si>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</si>
  <si>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</si>
  <si>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</si>
  <si>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</si>
  <si>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</si>
  <si>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</si>
  <si>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</si>
  <si>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</si>
  <si>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</si>
  <si>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</si>
  <si>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</si>
  <si>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</si>
  <si>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</si>
  <si>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</si>
  <si>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</si>
  <si>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</si>
  <si>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</si>
  <si>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</si>
  <si>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</si>
  <si>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</si>
  <si>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</si>
  <si>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</si>
  <si>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</si>
  <si>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</si>
  <si>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</si>
  <si>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</si>
  <si>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</si>
  <si>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</si>
  <si>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</si>
  <si>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</si>
  <si>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</si>
  <si>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</si>
  <si>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</si>
  <si>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</si>
  <si>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</si>
  <si>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</si>
  <si>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</si>
  <si>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</si>
  <si>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</si>
  <si>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</si>
  <si>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</si>
  <si>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</si>
  <si>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</si>
  <si>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</si>
  <si>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</si>
  <si>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</si>
  <si>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</si>
  <si>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</si>
  <si>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</si>
  <si>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</si>
  <si>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</si>
  <si>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</si>
  <si>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</si>
  <si>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</si>
  <si>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</si>
  <si>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</si>
  <si>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</si>
  <si>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</si>
  <si>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</si>
  <si>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</si>
  <si>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</si>
  <si>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</si>
  <si>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</si>
  <si>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</si>
  <si>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</si>
  <si>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</si>
  <si>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</si>
  <si>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</si>
  <si>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</si>
  <si>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</si>
  <si>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</si>
  <si>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</si>
  <si>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</si>
  <si>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</si>
  <si>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</si>
  <si>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</si>
  <si>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</si>
  <si>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</si>
  <si>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</si>
  <si>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</si>
  <si>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</si>
  <si>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</si>
  <si>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</si>
  <si>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</si>
  <si>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</si>
  <si>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</si>
  <si>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</si>
  <si>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</si>
  <si>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</si>
  <si>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</si>
  <si>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</si>
  <si>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</si>
  <si>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</si>
  <si>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</si>
  <si>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</si>
  <si>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</si>
  <si>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</si>
  <si>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</si>
  <si>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</si>
  <si>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</si>
  <si>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</si>
  <si>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</si>
  <si>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</si>
  <si>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</si>
  <si>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</si>
  <si>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</si>
  <si>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</si>
  <si>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</si>
  <si>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</si>
  <si>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</si>
  <si>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</si>
  <si>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</si>
  <si>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</si>
  <si>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</si>
  <si>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</si>
  <si>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</si>
  <si>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</si>
  <si>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</si>
  <si>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</si>
  <si>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</si>
  <si>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</si>
  <si>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</si>
  <si>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</si>
  <si>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</si>
  <si>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</si>
  <si>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</si>
  <si>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</si>
  <si>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</si>
  <si>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</si>
  <si>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</si>
  <si>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</si>
  <si>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</si>
  <si>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</si>
  <si>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</si>
  <si>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</si>
  <si>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</si>
  <si>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</si>
  <si>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</si>
  <si>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</si>
  <si>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</si>
  <si>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</si>
  <si>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</si>
  <si>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</si>
  <si>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</si>
  <si>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</si>
  <si>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</si>
  <si>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</si>
  <si>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</si>
  <si>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</si>
  <si>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</si>
  <si>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</si>
  <si>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</si>
  <si>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</si>
  <si>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</si>
  <si>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</si>
  <si>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</si>
  <si>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</si>
  <si>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</si>
  <si>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</si>
  <si>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</si>
  <si>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</si>
  <si>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</si>
  <si>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</si>
  <si>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</si>
  <si>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</si>
  <si>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</si>
  <si>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</si>
  <si>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</si>
  <si>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</si>
  <si>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</si>
  <si>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</si>
  <si>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</si>
  <si>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</si>
  <si>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</si>
  <si>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</si>
  <si>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</si>
  <si>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</si>
  <si>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</si>
  <si>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</si>
  <si>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</si>
  <si>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</si>
  <si>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</si>
  <si>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</si>
  <si>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</si>
  <si>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</si>
  <si>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</si>
  <si>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</si>
  <si>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</si>
  <si>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</si>
  <si>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</si>
  <si>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</si>
  <si>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</si>
  <si>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</si>
  <si>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</si>
  <si>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</si>
  <si>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</si>
  <si>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</si>
  <si>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</si>
  <si>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</si>
  <si>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</si>
  <si>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</si>
  <si>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</si>
  <si>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</si>
  <si>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</si>
  <si>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</si>
  <si>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</si>
  <si>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</si>
  <si>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</si>
  <si>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</si>
  <si>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</si>
  <si>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</si>
  <si>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</si>
  <si>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</si>
  <si>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</si>
  <si>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</si>
  <si>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</si>
  <si>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</si>
  <si>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</si>
  <si>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</si>
  <si>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</si>
  <si>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</si>
  <si>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</si>
  <si>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</si>
  <si>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</si>
  <si>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</si>
  <si>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</si>
  <si>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</si>
  <si>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</si>
  <si>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</si>
  <si>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</si>
  <si>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</si>
  <si>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</si>
  <si>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</si>
  <si>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</si>
  <si>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</si>
  <si>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</si>
  <si>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</si>
  <si>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</si>
  <si>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</si>
  <si>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</si>
  <si>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</si>
  <si>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</si>
  <si>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</si>
  <si>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</si>
  <si>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</si>
  <si>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</si>
  <si>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</si>
  <si>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</si>
  <si>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</si>
  <si>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</si>
  <si>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</si>
  <si>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</si>
  <si>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</si>
  <si>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</si>
  <si>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</si>
  <si>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</si>
  <si>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</si>
  <si>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</si>
  <si>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</si>
  <si>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</si>
  <si>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</si>
  <si>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</si>
  <si>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</si>
  <si>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</si>
  <si>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</si>
  <si>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</si>
  <si>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</si>
  <si>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</si>
  <si>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</si>
  <si>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</si>
  <si>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</si>
  <si>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</si>
  <si>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</si>
  <si>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</si>
  <si>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</si>
  <si>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</si>
  <si>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</si>
  <si>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</si>
  <si>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</si>
  <si>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</si>
  <si>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</si>
  <si>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</si>
  <si>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</si>
  <si>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</si>
  <si>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</si>
  <si>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</si>
  <si>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</si>
  <si>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</si>
  <si>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</si>
  <si>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</si>
  <si>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</si>
  <si>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</si>
  <si>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</si>
  <si>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</si>
  <si>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</si>
  <si>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</si>
  <si>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</si>
  <si>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</si>
  <si>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</si>
  <si>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</si>
  <si>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</si>
  <si>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</si>
  <si>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</si>
  <si>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</si>
  <si>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</si>
  <si>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</si>
  <si>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</si>
  <si>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</si>
  <si>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</si>
  <si>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</si>
  <si>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</si>
  <si>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</si>
  <si>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</si>
  <si>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</si>
  <si>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</si>
  <si>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</si>
  <si>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</si>
  <si>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</si>
  <si>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</si>
  <si>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</si>
  <si>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</si>
  <si>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</si>
  <si>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</si>
  <si>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</si>
  <si>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</si>
  <si>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</si>
  <si>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</si>
  <si>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</si>
  <si>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</si>
  <si>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</si>
  <si>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</si>
  <si>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</si>
  <si>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</si>
  <si>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</si>
  <si>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</si>
  <si>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</si>
  <si>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</si>
  <si>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</si>
  <si>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</si>
  <si>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</si>
  <si>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</si>
  <si>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</si>
  <si>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</si>
  <si>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</si>
  <si>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</si>
  <si>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</si>
  <si>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</si>
  <si>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</si>
  <si>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</si>
  <si>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</si>
  <si>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</si>
  <si>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</si>
  <si>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</si>
  <si>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</si>
  <si>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</si>
  <si>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</si>
  <si>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</si>
  <si>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</si>
  <si>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</si>
  <si>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</si>
  <si>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</si>
  <si>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</si>
  <si>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</si>
  <si>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</si>
  <si>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</si>
  <si>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</si>
  <si>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</si>
  <si>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</si>
  <si>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</si>
  <si>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</si>
  <si>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</si>
  <si>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</si>
  <si>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</si>
  <si>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</si>
  <si>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</si>
  <si>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</si>
  <si>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</si>
  <si>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</si>
  <si>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</si>
  <si>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</si>
  <si>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</si>
  <si>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</si>
  <si>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</si>
  <si>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</si>
  <si>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</si>
  <si>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</si>
  <si>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</si>
  <si>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</si>
  <si>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</si>
  <si>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</si>
  <si>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</si>
  <si>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</si>
  <si>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</si>
  <si>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</si>
  <si>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</si>
  <si>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</si>
  <si>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</si>
  <si>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</si>
  <si>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</si>
  <si>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</si>
  <si>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</si>
  <si>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</si>
  <si>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</si>
  <si>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</si>
  <si>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</si>
  <si>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</si>
  <si>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</si>
  <si>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</si>
  <si>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</si>
  <si>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</si>
  <si>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</si>
  <si>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</si>
  <si>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</si>
  <si>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</si>
  <si>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</si>
  <si>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</si>
  <si>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</si>
  <si>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</si>
  <si>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</si>
  <si>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</si>
  <si>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</si>
  <si>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</si>
  <si>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</si>
  <si>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</si>
  <si>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</si>
  <si>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</si>
  <si>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</si>
  <si>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</si>
  <si>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</si>
  <si>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</si>
  <si>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</si>
  <si>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</si>
  <si>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</si>
  <si>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</si>
  <si>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</si>
  <si>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</si>
  <si>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</si>
  <si>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</si>
  <si>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</si>
  <si>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</si>
  <si>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</si>
  <si>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</si>
  <si>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</si>
  <si>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</si>
  <si>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</si>
  <si>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</si>
  <si>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</si>
  <si>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</si>
  <si>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</si>
  <si>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</si>
  <si>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</si>
  <si>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</si>
  <si>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</si>
  <si>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</si>
  <si>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</si>
  <si>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</si>
  <si>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</si>
  <si>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</si>
  <si>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</si>
  <si>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</si>
  <si>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</si>
  <si>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</si>
  <si>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</si>
  <si>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</si>
  <si>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</si>
  <si>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</si>
  <si>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</si>
  <si>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</si>
  <si>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</si>
  <si>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</si>
  <si>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</si>
  <si>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</si>
  <si>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</si>
  <si>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</si>
  <si>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</si>
  <si>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</si>
  <si>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</si>
  <si>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</si>
  <si>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</si>
  <si>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</si>
  <si>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</si>
  <si>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</si>
  <si>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</si>
  <si>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</si>
  <si>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</si>
  <si>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</si>
  <si>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</si>
  <si>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</si>
  <si>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</si>
  <si>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</si>
  <si>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</si>
  <si>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</si>
  <si>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</si>
  <si>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</si>
  <si>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</si>
  <si>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</si>
  <si>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</si>
  <si>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</si>
  <si>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</si>
  <si>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</si>
  <si>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</si>
  <si>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</si>
  <si>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</si>
  <si>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</si>
  <si>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</si>
  <si>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</si>
  <si>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</si>
  <si>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</si>
  <si>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</si>
  <si>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</si>
  <si>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</si>
  <si>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</si>
  <si>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</si>
  <si>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</si>
  <si>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</si>
  <si>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</si>
  <si>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</si>
  <si>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</si>
  <si>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</si>
  <si>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</si>
  <si>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</si>
  <si>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</si>
  <si>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</si>
  <si>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</si>
  <si>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</si>
  <si>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</si>
  <si>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</si>
  <si>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</si>
  <si>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</si>
  <si>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</si>
  <si>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</si>
  <si>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</si>
  <si>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</si>
  <si>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</si>
  <si>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</si>
  <si>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</si>
  <si>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</si>
  <si>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</si>
  <si>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</si>
  <si>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</si>
  <si>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</si>
  <si>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</si>
  <si>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</si>
  <si>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</si>
  <si>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</si>
  <si>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</si>
  <si>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</si>
  <si>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</si>
  <si>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</si>
  <si>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</si>
  <si>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</si>
  <si>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</si>
  <si>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</si>
  <si>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</si>
  <si>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</si>
  <si>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</si>
  <si>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</si>
  <si>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</si>
  <si>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</si>
  <si>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</si>
  <si>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</si>
  <si>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</si>
  <si>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</si>
  <si>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</si>
  <si>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</si>
  <si>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</si>
  <si>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</si>
  <si>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</si>
  <si>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</si>
  <si>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</si>
  <si>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</si>
  <si>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</si>
  <si>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</si>
  <si>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</si>
  <si>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</si>
  <si>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</si>
  <si>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</si>
  <si>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</si>
  <si>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</si>
  <si>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</si>
  <si>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</si>
  <si>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</si>
  <si>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</si>
  <si>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</si>
  <si>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</si>
  <si>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</si>
  <si>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</si>
  <si>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</si>
  <si>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</si>
  <si>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</si>
  <si>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</si>
  <si>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</si>
  <si>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</si>
  <si>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</si>
  <si>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</si>
  <si>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</si>
  <si>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</si>
  <si>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</si>
  <si>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</si>
  <si>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</si>
  <si>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</si>
  <si>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</si>
  <si>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</si>
  <si>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</si>
  <si>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</si>
  <si>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</si>
  <si>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</si>
  <si>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</si>
  <si>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</si>
  <si>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</si>
  <si>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</si>
  <si>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</si>
  <si>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</si>
  <si>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</si>
  <si>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</si>
  <si>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</si>
  <si>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</si>
  <si>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</si>
  <si>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</si>
  <si>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</si>
  <si>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</si>
  <si>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</si>
  <si>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</si>
  <si>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</si>
  <si>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</si>
  <si>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</si>
  <si>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</si>
  <si>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</si>
  <si>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</si>
  <si>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</si>
  <si>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</si>
  <si>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</si>
  <si>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</si>
  <si>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</si>
  <si>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</si>
  <si>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</si>
  <si>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</si>
  <si>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</si>
  <si>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</si>
  <si>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</si>
  <si>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</si>
  <si>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</si>
  <si>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</si>
  <si>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</si>
  <si>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</si>
  <si>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</si>
  <si>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</si>
  <si>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</si>
  <si>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</si>
  <si>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</si>
  <si>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</si>
  <si>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</si>
  <si>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</si>
  <si>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</si>
  <si>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</si>
  <si>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</si>
  <si>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</si>
  <si>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</si>
  <si>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</si>
  <si>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</si>
  <si>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</si>
  <si>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</si>
  <si>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</si>
  <si>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</si>
  <si>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</si>
  <si>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</si>
  <si>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</si>
  <si>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</si>
  <si>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</si>
  <si>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</si>
  <si>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</si>
  <si>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</si>
  <si>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</si>
  <si>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</si>
  <si>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</si>
  <si>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</si>
  <si>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</si>
  <si>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</si>
  <si>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</si>
  <si>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</si>
  <si>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</si>
  <si>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</si>
  <si>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</si>
  <si>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</si>
  <si>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</si>
  <si>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</si>
  <si>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</si>
  <si>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</si>
  <si>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</si>
  <si>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</si>
  <si>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</si>
  <si>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</si>
  <si>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</si>
  <si>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</si>
  <si>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</si>
  <si>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</si>
  <si>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</si>
  <si>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</si>
  <si>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</si>
  <si>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</si>
  <si>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</si>
  <si>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</si>
  <si>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</si>
  <si>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</si>
  <si>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</si>
  <si>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</si>
  <si>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</si>
  <si>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</si>
  <si>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</si>
  <si>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</si>
  <si>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</si>
  <si>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</si>
  <si>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</si>
  <si>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</si>
  <si>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</si>
  <si>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</si>
  <si>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</si>
  <si>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</si>
  <si>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</si>
  <si>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</si>
  <si>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</si>
  <si>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</si>
  <si>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</si>
  <si>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</si>
  <si>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</si>
  <si>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</si>
  <si>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</si>
  <si>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</si>
  <si>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</si>
  <si>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</si>
  <si>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</si>
  <si>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</si>
  <si>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</si>
  <si>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</si>
  <si>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</si>
  <si>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</si>
  <si>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</si>
  <si>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</si>
  <si>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</si>
  <si>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</si>
  <si>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</si>
  <si>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</si>
  <si>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</si>
  <si>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</si>
  <si>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</si>
  <si>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</si>
  <si>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</si>
  <si>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</si>
  <si>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</si>
  <si>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</si>
  <si>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</si>
  <si>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</si>
  <si>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</si>
  <si>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</si>
  <si>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</si>
  <si>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</si>
  <si>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</si>
  <si>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</si>
  <si>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</si>
  <si>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</si>
  <si>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</si>
  <si>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</si>
  <si>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</si>
  <si>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</si>
  <si>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</si>
  <si>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</si>
  <si>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</si>
  <si>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</si>
  <si>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</si>
  <si>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</si>
  <si>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</si>
  <si>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</si>
  <si>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</si>
  <si>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</si>
  <si>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</si>
  <si>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</si>
  <si>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</si>
  <si>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</si>
  <si>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</si>
  <si>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</si>
  <si>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</si>
  <si>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</si>
  <si>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</si>
  <si>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</si>
  <si>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</si>
  <si>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</si>
  <si>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</si>
  <si>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</si>
  <si>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</si>
  <si>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</si>
  <si>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</si>
  <si>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</si>
  <si>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</si>
  <si>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</si>
  <si>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</si>
  <si>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</si>
  <si>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</si>
  <si>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</si>
  <si>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</si>
  <si>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</si>
  <si>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</si>
  <si>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</si>
  <si>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</si>
  <si>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</si>
  <si>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</si>
  <si>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</si>
  <si>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</si>
  <si>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</si>
  <si>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</si>
  <si>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</si>
  <si>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</si>
  <si>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</si>
  <si>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</si>
  <si>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</si>
  <si>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</si>
  <si>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</si>
  <si>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</si>
  <si>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</si>
  <si>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</si>
  <si>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</si>
  <si>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</si>
  <si>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</si>
  <si>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</si>
  <si>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</si>
  <si>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</si>
  <si>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</si>
  <si>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</si>
  <si>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</si>
  <si>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</si>
  <si>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</si>
  <si>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</si>
  <si>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</si>
  <si>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</si>
  <si>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</si>
  <si>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</si>
  <si>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</si>
  <si>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</si>
  <si>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</si>
  <si>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</si>
  <si>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</si>
  <si>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</si>
  <si>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</si>
  <si>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</si>
  <si>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</si>
  <si>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</si>
  <si>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</si>
  <si>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</si>
  <si>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</si>
  <si>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</si>
  <si>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</si>
  <si>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</si>
  <si>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</si>
  <si>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</si>
  <si>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</si>
  <si>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</si>
  <si>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</si>
  <si>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</si>
  <si>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</si>
  <si>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</si>
  <si>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</si>
  <si>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</si>
  <si>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</si>
  <si>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</si>
  <si>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</si>
  <si>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</si>
  <si>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</si>
  <si>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</si>
  <si>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</si>
  <si>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</si>
  <si>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</si>
  <si>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</si>
  <si>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</si>
  <si>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</si>
  <si>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</si>
  <si>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</si>
  <si>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</si>
  <si>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</si>
  <si>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</si>
  <si>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</si>
  <si>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</si>
  <si>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</si>
  <si>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</si>
  <si>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</si>
  <si>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</si>
  <si>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</si>
  <si>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</si>
  <si>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</si>
  <si>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</si>
  <si>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</si>
  <si>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</si>
  <si>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</si>
  <si>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</si>
  <si>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</si>
  <si>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</si>
  <si>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</si>
  <si>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</si>
  <si>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</si>
  <si>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</si>
  <si>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</si>
  <si>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</si>
  <si>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</si>
  <si>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</si>
  <si>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</si>
  <si>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</si>
  <si>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</si>
  <si>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</si>
  <si>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</si>
  <si>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</si>
  <si>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</si>
  <si>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</si>
  <si>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</si>
  <si>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</si>
  <si>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</si>
  <si>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</si>
  <si>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</si>
  <si>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</si>
  <si>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</si>
  <si>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</si>
  <si>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</si>
  <si>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</si>
  <si>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</si>
  <si>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</si>
  <si>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</si>
  <si>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</si>
  <si>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</si>
  <si>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</si>
  <si>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</si>
  <si>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</si>
  <si>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</si>
  <si>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</si>
  <si>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</si>
  <si>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</si>
  <si>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</si>
  <si>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</si>
  <si>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</si>
  <si>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</si>
  <si>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</si>
  <si>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</si>
  <si>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</si>
  <si>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</si>
  <si>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</si>
  <si>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</si>
  <si>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</si>
  <si>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</si>
  <si>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</si>
  <si>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</si>
  <si>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</si>
  <si>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</si>
  <si>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</si>
  <si>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</si>
  <si>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</si>
  <si>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</si>
  <si>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</si>
  <si>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</si>
  <si>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</si>
  <si>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</si>
  <si>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</si>
  <si>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</si>
  <si>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</si>
  <si>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</si>
  <si>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</si>
  <si>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</si>
  <si>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</si>
  <si>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</si>
  <si>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</si>
  <si>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</si>
  <si>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</si>
  <si>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</si>
  <si>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</si>
  <si>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</si>
  <si>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</si>
  <si>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</si>
  <si>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</si>
  <si>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</si>
  <si>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</si>
  <si>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</si>
  <si>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</si>
  <si>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</si>
  <si>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</si>
  <si>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</si>
  <si>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</si>
  <si>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</si>
  <si>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</si>
  <si>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</si>
  <si>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</si>
  <si>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</si>
  <si>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</si>
  <si>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</si>
  <si>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</si>
  <si>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</si>
  <si>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</si>
  <si>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</si>
  <si>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</si>
  <si>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</si>
  <si>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</si>
  <si>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</si>
  <si>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</si>
  <si>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</si>
  <si>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</si>
  <si>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</si>
  <si>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</si>
  <si>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</si>
  <si>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</si>
  <si>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</si>
  <si>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</si>
  <si>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</si>
  <si>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</si>
  <si>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</si>
  <si>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</si>
  <si>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</si>
  <si>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</si>
  <si>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</si>
  <si>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</si>
  <si>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</si>
  <si>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</si>
  <si>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</si>
  <si>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</si>
  <si>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</si>
  <si>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</si>
  <si>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</si>
  <si>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</si>
  <si>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</si>
  <si>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</si>
  <si>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</si>
  <si>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</si>
  <si>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</si>
  <si>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</si>
  <si>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</si>
  <si>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</si>
  <si>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</si>
  <si>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</si>
  <si>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</si>
  <si>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</si>
  <si>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</si>
  <si>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</si>
  <si>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</si>
  <si>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</si>
  <si>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</si>
  <si>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</si>
  <si>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</si>
  <si>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</si>
  <si>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</si>
  <si>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</si>
  <si>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</si>
  <si>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</si>
  <si>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</si>
  <si>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</si>
  <si>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</si>
  <si>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</si>
  <si>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</si>
  <si>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</si>
  <si>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</si>
  <si>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</si>
  <si>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</si>
  <si>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</si>
  <si>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</si>
  <si>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</si>
  <si>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</si>
  <si>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</si>
  <si>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</si>
  <si>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</si>
  <si>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</si>
  <si>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</si>
  <si>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</si>
  <si>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</si>
  <si>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</si>
  <si>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</si>
  <si>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</si>
  <si>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</si>
  <si>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</si>
  <si>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</si>
  <si>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</si>
  <si>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</si>
  <si>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</si>
  <si>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</si>
  <si>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</si>
  <si>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</si>
  <si>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</si>
  <si>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</si>
  <si>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</si>
  <si>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</si>
  <si>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</si>
  <si>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</si>
  <si>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</si>
  <si>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</si>
  <si>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</si>
  <si>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</si>
  <si>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</si>
  <si>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</si>
  <si>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</si>
  <si>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</si>
  <si>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</si>
  <si>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</si>
  <si>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</si>
  <si>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</si>
  <si>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</si>
  <si>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</si>
  <si>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</si>
  <si>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</si>
  <si>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</si>
  <si>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</si>
  <si>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</si>
  <si>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</si>
  <si>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</si>
  <si>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</si>
  <si>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</si>
  <si>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</si>
  <si>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</si>
  <si>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</si>
  <si>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</si>
  <si>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</si>
  <si>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</si>
  <si>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</si>
  <si>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</si>
  <si>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</si>
  <si>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</si>
  <si>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</si>
  <si>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</si>
  <si>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</si>
  <si>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</si>
  <si>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</si>
  <si>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</si>
  <si>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</si>
  <si>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</si>
  <si>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</si>
  <si>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</si>
  <si>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</si>
  <si>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</si>
  <si>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</si>
  <si>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</si>
  <si>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</si>
  <si>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</si>
  <si>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</si>
  <si>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</si>
  <si>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</si>
  <si>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</si>
  <si>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</si>
  <si>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</si>
  <si>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</si>
  <si>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</si>
  <si>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</si>
  <si>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</si>
  <si>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</si>
  <si>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</si>
  <si>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</si>
  <si>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</si>
  <si>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</si>
  <si>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</si>
  <si>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</si>
  <si>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</si>
  <si>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</si>
  <si>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</si>
  <si>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</si>
  <si>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</si>
  <si>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</si>
  <si>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</si>
  <si>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</si>
  <si>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</si>
  <si>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</si>
  <si>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</si>
  <si>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</si>
  <si>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</si>
  <si>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</si>
  <si>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</si>
  <si>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</si>
  <si>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</si>
  <si>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</si>
  <si>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</si>
  <si>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</si>
  <si>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</si>
  <si>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</si>
  <si>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</si>
  <si>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</si>
  <si>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</si>
  <si>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</si>
  <si>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</si>
  <si>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</si>
  <si>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</si>
  <si>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</si>
  <si>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</si>
  <si>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</si>
  <si>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</si>
  <si>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</si>
  <si>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</si>
  <si>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</si>
  <si>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</si>
  <si>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</si>
  <si>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</si>
  <si>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</si>
  <si>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</si>
  <si>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</si>
  <si>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</si>
  <si>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</si>
  <si>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</si>
  <si>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</si>
  <si>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</si>
  <si>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</si>
  <si>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</si>
  <si>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</si>
  <si>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</si>
  <si>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</si>
  <si>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</si>
  <si>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</si>
  <si>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</si>
  <si>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</si>
  <si>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</si>
  <si>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</si>
  <si>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</si>
  <si>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</si>
  <si>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</si>
  <si>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</si>
  <si>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</si>
  <si>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</si>
  <si>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</si>
  <si>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</si>
  <si>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</si>
  <si>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</si>
  <si>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</si>
  <si>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</si>
  <si>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</si>
  <si>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</si>
  <si>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</si>
  <si>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</si>
  <si>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</si>
  <si>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</si>
  <si>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</si>
  <si>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</si>
  <si>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</si>
  <si>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</si>
  <si>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</si>
  <si>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</si>
  <si>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</si>
  <si>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</si>
  <si>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</si>
  <si>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</si>
  <si>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</si>
  <si>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</si>
  <si>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</si>
  <si>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</si>
  <si>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</si>
  <si>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</si>
  <si>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</si>
  <si>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</si>
  <si>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</si>
  <si>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</si>
  <si>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</si>
  <si>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</si>
  <si>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</si>
  <si>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</si>
  <si>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</si>
  <si>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</si>
  <si>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</si>
  <si>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</si>
  <si>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</si>
  <si>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</si>
  <si>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</si>
  <si>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</si>
  <si>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</si>
  <si>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</si>
  <si>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</si>
  <si>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</si>
  <si>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</si>
  <si>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</si>
  <si>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</si>
  <si>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</si>
  <si>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</si>
  <si>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</si>
  <si>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</si>
  <si>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</si>
  <si>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</si>
  <si>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</si>
  <si>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</si>
  <si>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</si>
  <si>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</si>
  <si>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</si>
  <si>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</si>
  <si>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</si>
  <si>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</si>
  <si>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</si>
  <si>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</si>
  <si>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</si>
  <si>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</si>
  <si>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</si>
  <si>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</si>
  <si>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</si>
  <si>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</si>
  <si>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</si>
  <si>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</si>
  <si>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</si>
  <si>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</si>
  <si>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</si>
  <si>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</si>
  <si>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</si>
  <si>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</si>
  <si>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</si>
  <si>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</si>
  <si>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</si>
  <si>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</si>
  <si>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</si>
  <si>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</si>
  <si>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</si>
  <si>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</si>
  <si>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</si>
  <si>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</si>
  <si>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</si>
  <si>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</si>
  <si>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</si>
  <si>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</si>
  <si>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</si>
  <si>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</si>
  <si>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</si>
  <si>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</si>
  <si>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</si>
  <si>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</si>
  <si>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</si>
  <si>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</si>
  <si>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</si>
  <si>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</si>
  <si>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</si>
  <si>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</si>
  <si>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</si>
  <si>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</si>
  <si>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</si>
  <si>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</si>
  <si>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</si>
  <si>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</si>
  <si>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</si>
  <si>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</si>
  <si>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</si>
  <si>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</si>
  <si>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</si>
  <si>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</si>
  <si>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</si>
  <si>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</si>
  <si>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</si>
  <si>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</si>
  <si>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</si>
  <si>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</si>
  <si>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</si>
  <si>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</si>
  <si>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</si>
  <si>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</si>
  <si>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</si>
  <si>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</si>
  <si>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</si>
  <si>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</si>
  <si>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</si>
  <si>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</si>
  <si>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</si>
  <si>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</si>
  <si>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</si>
  <si>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</si>
  <si>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</si>
  <si>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</si>
  <si>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</si>
  <si>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</si>
  <si>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</si>
  <si>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</si>
  <si>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</si>
  <si>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</si>
  <si>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</si>
  <si>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</si>
  <si>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</si>
  <si>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</si>
  <si>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</si>
  <si>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</si>
  <si>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</si>
  <si>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</si>
  <si>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</si>
  <si>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</si>
  <si>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</si>
  <si>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</si>
  <si>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</si>
  <si>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</si>
  <si>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</si>
  <si>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</si>
  <si>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</si>
  <si>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</si>
  <si>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</si>
  <si>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</si>
  <si>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</si>
  <si>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</si>
  <si>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</si>
  <si>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</si>
  <si>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</si>
  <si>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</si>
  <si>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</si>
  <si>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</si>
  <si>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</si>
  <si>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</si>
  <si>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</si>
  <si>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</si>
  <si>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</si>
  <si>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</si>
  <si>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</si>
  <si>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</si>
  <si>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</si>
  <si>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</si>
  <si>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</si>
  <si>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</si>
  <si>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</si>
  <si>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</si>
  <si>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</si>
  <si>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</si>
  <si>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</si>
  <si>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</si>
  <si>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</si>
  <si>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</si>
  <si>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</si>
  <si>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</si>
  <si>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</si>
  <si>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</si>
  <si>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</si>
  <si>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</si>
  <si>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</si>
  <si>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</si>
  <si>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</si>
  <si>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</si>
  <si>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</si>
  <si>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</si>
  <si>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</si>
  <si>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</si>
  <si>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</si>
  <si>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</si>
  <si>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</si>
  <si>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</si>
  <si>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</si>
  <si>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</si>
  <si>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</si>
  <si>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</si>
  <si>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</si>
  <si>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</si>
  <si>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</si>
  <si>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</si>
  <si>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</si>
  <si>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</si>
  <si>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</si>
  <si>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</si>
  <si>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</si>
  <si>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</si>
  <si>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</si>
  <si>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</si>
  <si>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</si>
  <si>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</si>
  <si>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</si>
  <si>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</si>
  <si>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</si>
  <si>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</si>
  <si>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</si>
  <si>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</si>
  <si>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</si>
  <si>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</si>
  <si>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</si>
  <si>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</si>
  <si>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</si>
  <si>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</si>
  <si>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</si>
  <si>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</si>
  <si>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</si>
  <si>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</si>
  <si>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</si>
  <si>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</si>
  <si>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</si>
  <si>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</si>
  <si>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</si>
  <si>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</si>
  <si>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</si>
  <si>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</si>
  <si>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</si>
  <si>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</si>
  <si>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</si>
  <si>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</si>
  <si>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</si>
  <si>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</si>
  <si>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</si>
  <si>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</si>
  <si>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</si>
  <si>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</si>
  <si>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</si>
  <si>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</si>
  <si>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</si>
  <si>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</si>
  <si>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</si>
  <si>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</si>
  <si>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</si>
  <si>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</si>
  <si>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</si>
  <si>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</si>
  <si>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</si>
  <si>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</si>
  <si>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</si>
  <si>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</si>
  <si>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</si>
  <si>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</si>
  <si>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</si>
  <si>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</si>
  <si>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</si>
  <si>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</si>
  <si>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</si>
  <si>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</si>
  <si>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</si>
  <si>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</si>
  <si>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</si>
  <si>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</si>
  <si>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</si>
  <si>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</si>
  <si>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</si>
  <si>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</si>
  <si>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</si>
  <si>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</si>
  <si>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</si>
  <si>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</si>
  <si>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</si>
  <si>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</si>
  <si>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</si>
  <si>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</si>
  <si>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</si>
  <si>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</si>
  <si>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</si>
  <si>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</si>
  <si>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</si>
  <si>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</si>
  <si>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</si>
  <si>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</si>
  <si>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</si>
  <si>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</si>
  <si>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</si>
  <si>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</si>
  <si>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</si>
  <si>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</si>
  <si>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</si>
  <si>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</si>
  <si>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</si>
  <si>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</si>
  <si>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</si>
  <si>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</si>
  <si>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</si>
  <si>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</si>
  <si>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</si>
  <si>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</si>
  <si>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</si>
  <si>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</si>
  <si>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</si>
  <si>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</si>
  <si>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</si>
  <si>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</si>
  <si>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</si>
  <si>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</si>
  <si>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</si>
  <si>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</si>
  <si>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</si>
  <si>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</si>
  <si>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</si>
  <si>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</si>
  <si>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</si>
  <si>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</si>
  <si>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</si>
  <si>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</si>
  <si>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</si>
  <si>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</si>
  <si>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</si>
  <si>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</si>
  <si>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</si>
  <si>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</si>
  <si>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</si>
  <si>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</si>
  <si>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</si>
  <si>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</si>
  <si>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</si>
  <si>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</si>
  <si>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</si>
  <si>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</si>
  <si>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</si>
  <si>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</si>
  <si>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</si>
  <si>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</si>
  <si>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</si>
  <si>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</si>
  <si>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</si>
  <si>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</si>
  <si>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</si>
  <si>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</si>
  <si>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</si>
  <si>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</si>
  <si>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</si>
  <si>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</si>
  <si>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</si>
  <si>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</si>
  <si>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</si>
  <si>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</si>
  <si>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</si>
  <si>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</si>
  <si>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</si>
  <si>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</si>
  <si>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</si>
  <si>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</si>
  <si>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</si>
  <si>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</si>
  <si>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</si>
  <si>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</si>
  <si>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</si>
  <si>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</si>
  <si>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</si>
  <si>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</si>
  <si>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</si>
  <si>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</si>
  <si>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</si>
  <si>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</si>
  <si>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</si>
  <si>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</si>
  <si>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</si>
  <si>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</si>
  <si>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</si>
  <si>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</si>
  <si>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</si>
  <si>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</si>
  <si>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</si>
  <si>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</si>
  <si>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</si>
  <si>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</si>
  <si>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</si>
  <si>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</si>
  <si>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</si>
  <si>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</si>
  <si>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</si>
  <si>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</si>
  <si>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</si>
  <si>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</si>
  <si>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</si>
  <si>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</si>
  <si>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</si>
  <si>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</si>
  <si>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</si>
  <si>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</si>
  <si>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</si>
  <si>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</si>
  <si>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</si>
  <si>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</si>
  <si>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</si>
  <si>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</si>
  <si>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</si>
  <si>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</si>
  <si>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</si>
  <si>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</si>
  <si>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</si>
  <si>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</si>
  <si>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</si>
  <si>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</si>
  <si>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</si>
  <si>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</si>
  <si>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</si>
  <si>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</si>
  <si>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</si>
  <si>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</si>
  <si>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</si>
  <si>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</si>
  <si>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</si>
  <si>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</si>
  <si>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</si>
  <si>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</si>
  <si>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</si>
  <si>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</si>
  <si>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</si>
  <si>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</si>
  <si>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</si>
  <si>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</si>
  <si>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</si>
  <si>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</si>
  <si>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</si>
  <si>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</si>
  <si>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</si>
  <si>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</si>
  <si>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</si>
  <si>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</si>
  <si>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</si>
  <si>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</si>
  <si>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</si>
  <si>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</si>
  <si>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</si>
  <si>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</si>
  <si>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</si>
  <si>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</si>
  <si>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</si>
  <si>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</si>
  <si>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</si>
  <si>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</si>
  <si>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</si>
  <si>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</si>
  <si>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</si>
  <si>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</si>
  <si>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</si>
  <si>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</si>
  <si>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</si>
  <si>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</si>
  <si>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</si>
  <si>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</si>
  <si>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</si>
  <si>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</si>
  <si>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</si>
  <si>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</si>
  <si>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</si>
  <si>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</si>
  <si>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</si>
  <si>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</si>
  <si>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</si>
  <si>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</si>
  <si>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</si>
  <si>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</si>
  <si>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</si>
  <si>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</si>
  <si>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</si>
  <si>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</si>
  <si>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</si>
  <si>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</si>
  <si>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</si>
  <si>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</si>
  <si>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</si>
  <si>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</si>
  <si>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</si>
  <si>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</si>
  <si>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</si>
  <si>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</si>
  <si>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</si>
  <si>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</si>
  <si>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</si>
  <si>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</si>
  <si>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</si>
  <si>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</si>
  <si>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</si>
  <si>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</si>
  <si>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</si>
  <si>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</si>
  <si>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</si>
  <si>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</si>
  <si>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</si>
  <si>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</si>
  <si>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</si>
  <si>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</si>
  <si>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</si>
  <si>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</si>
  <si>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</si>
  <si>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</si>
  <si>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</si>
  <si>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</si>
  <si>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</si>
  <si>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</si>
  <si>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</si>
  <si>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</si>
  <si>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</si>
  <si>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</si>
  <si>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</si>
  <si>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</si>
  <si>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</si>
  <si>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</si>
  <si>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</si>
  <si>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</si>
  <si>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</si>
  <si>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</si>
  <si>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</si>
  <si>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</si>
  <si>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</si>
  <si>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</si>
  <si>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</si>
  <si>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</si>
  <si>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</si>
  <si>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</si>
  <si>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</si>
  <si>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</si>
  <si>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</si>
  <si>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</si>
  <si>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</si>
  <si>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</si>
  <si>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</si>
  <si>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</si>
  <si>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</si>
  <si>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</si>
  <si>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</si>
  <si>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</si>
  <si>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</si>
  <si>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</si>
  <si>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</si>
  <si>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</si>
  <si>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</si>
  <si>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</si>
  <si>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</si>
  <si>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</si>
  <si>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</si>
  <si>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</si>
  <si>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</si>
  <si>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</si>
  <si>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</si>
  <si>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</si>
  <si>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</si>
  <si>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</si>
  <si>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</si>
  <si>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</si>
  <si>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</si>
  <si>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</si>
  <si>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</si>
  <si>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</si>
  <si>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</si>
  <si>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</si>
  <si>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</si>
  <si>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</si>
  <si>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</si>
  <si>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</si>
  <si>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</si>
  <si>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</si>
  <si>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</si>
  <si>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</si>
  <si>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</si>
  <si>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</si>
  <si>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</si>
  <si>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</si>
  <si>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</si>
  <si>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</si>
  <si>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</si>
  <si>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</si>
  <si>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</si>
  <si>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</si>
  <si>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</si>
  <si>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</si>
  <si>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</si>
  <si>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</si>
  <si>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</si>
  <si>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</si>
  <si>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</si>
  <si>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</si>
  <si>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</si>
  <si>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</si>
  <si>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</si>
  <si>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</si>
  <si>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</si>
  <si>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</si>
  <si>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</si>
  <si>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</si>
  <si>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</si>
  <si>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</si>
  <si>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</si>
  <si>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</si>
  <si>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</si>
  <si>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</si>
  <si>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</si>
  <si>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</si>
  <si>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</si>
  <si>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</si>
  <si>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</si>
  <si>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</si>
  <si>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</si>
  <si>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</si>
  <si>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</si>
  <si>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</si>
  <si>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</si>
  <si>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</si>
  <si>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</si>
  <si>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</si>
  <si>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</si>
  <si>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</si>
  <si>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</si>
  <si>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</si>
  <si>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</si>
  <si>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</si>
  <si>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</si>
  <si>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</si>
  <si>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</si>
  <si>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</si>
  <si>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</si>
  <si>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</si>
  <si>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</si>
  <si>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</si>
  <si>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</si>
  <si>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</si>
  <si>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</si>
  <si>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</si>
  <si>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</si>
  <si>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</si>
  <si>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</si>
  <si>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</si>
  <si>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</si>
  <si>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</si>
  <si>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</si>
  <si>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</si>
  <si>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</si>
  <si>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</si>
  <si>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</si>
  <si>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</si>
  <si>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</si>
  <si>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</si>
  <si>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</si>
  <si>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</si>
  <si>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</si>
  <si>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</si>
  <si>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</si>
  <si>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</si>
  <si>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</si>
  <si>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</si>
  <si>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</si>
  <si>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</si>
  <si>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</si>
  <si>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</si>
  <si>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</si>
  <si>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</si>
  <si>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</si>
  <si>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</si>
  <si>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</si>
  <si>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</si>
  <si>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</si>
  <si>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</si>
  <si>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</si>
  <si>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</si>
  <si>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</si>
  <si>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</si>
  <si>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</si>
  <si>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</si>
  <si>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</si>
  <si>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</si>
  <si>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</si>
  <si>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</si>
  <si>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</si>
  <si>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</si>
  <si>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</si>
  <si>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</si>
  <si>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</si>
  <si>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</si>
  <si>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</si>
  <si>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</si>
  <si>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</si>
  <si>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</si>
  <si>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</si>
  <si>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</si>
  <si>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</si>
  <si>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</si>
  <si>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</si>
  <si>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</si>
  <si>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</si>
  <si>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</si>
  <si>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</si>
  <si>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</si>
  <si>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</si>
  <si>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</si>
  <si>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</si>
  <si>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</si>
  <si>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</si>
  <si>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</si>
  <si>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</si>
  <si>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</si>
  <si>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</si>
  <si>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</si>
  <si>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</si>
  <si>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</si>
  <si>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</si>
  <si>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</si>
  <si>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</si>
  <si>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</si>
  <si>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</si>
  <si>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</si>
  <si>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</si>
  <si>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</si>
  <si>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</si>
  <si>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</si>
  <si>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</si>
  <si>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</si>
  <si>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</si>
  <si>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</si>
  <si>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</si>
  <si>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</si>
  <si>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</si>
  <si>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</si>
  <si>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</si>
  <si>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</si>
  <si>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</si>
  <si>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</si>
  <si>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</si>
  <si>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</si>
  <si>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</si>
  <si>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</si>
  <si>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</si>
  <si>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</si>
  <si>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</si>
  <si>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</si>
  <si>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</si>
  <si>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</si>
  <si>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</si>
  <si>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</si>
  <si>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</si>
  <si>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</si>
  <si>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</si>
  <si>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</si>
  <si>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</si>
  <si>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</si>
  <si>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</si>
  <si>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</si>
  <si>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</si>
  <si>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</si>
  <si>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</si>
  <si>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</si>
  <si>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</si>
  <si>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</si>
  <si>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</si>
  <si>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</si>
  <si>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</si>
  <si>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</si>
  <si>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</si>
  <si>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</si>
  <si>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</si>
  <si>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</si>
  <si>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</si>
  <si>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</si>
  <si>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</si>
  <si>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</si>
  <si>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</si>
  <si>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</si>
  <si>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</si>
  <si>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</si>
  <si>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</si>
  <si>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</si>
  <si>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</si>
  <si>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</si>
  <si>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</si>
  <si>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</si>
  <si>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</si>
  <si>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</si>
  <si>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</si>
  <si>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</si>
  <si>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</si>
  <si>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</si>
  <si>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</si>
  <si>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</si>
  <si>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</si>
  <si>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</si>
  <si>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</si>
  <si>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</si>
  <si>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</si>
  <si>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</si>
  <si>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</si>
  <si>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</si>
  <si>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</si>
  <si>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</si>
  <si>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</si>
  <si>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</si>
  <si>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</si>
  <si>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</si>
  <si>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</si>
  <si>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</si>
  <si>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</si>
  <si>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</si>
  <si>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</si>
  <si>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</si>
  <si>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</si>
  <si>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</si>
  <si>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</si>
  <si>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</si>
  <si>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</si>
  <si>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</si>
  <si>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</si>
  <si>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</si>
  <si>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</si>
  <si>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</si>
  <si>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</si>
  <si>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</si>
  <si>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</si>
  <si>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</si>
  <si>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</si>
  <si>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</si>
  <si>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</si>
  <si>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</si>
  <si>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</si>
  <si>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</si>
  <si>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</si>
  <si>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</si>
  <si>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</si>
  <si>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</si>
  <si>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</si>
  <si>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</si>
  <si>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</si>
  <si>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</si>
  <si>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</si>
  <si>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</si>
  <si>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</si>
  <si>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</si>
  <si>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</si>
  <si>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</si>
  <si>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</si>
  <si>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</si>
  <si>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</si>
  <si>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</si>
  <si>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</si>
  <si>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</si>
  <si>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</si>
  <si>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</si>
  <si>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</si>
  <si>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</si>
  <si>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</si>
  <si>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</si>
  <si>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</si>
  <si>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</si>
  <si>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</si>
  <si>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</si>
  <si>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</si>
  <si>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</si>
  <si>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</si>
  <si>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</si>
  <si>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</si>
  <si>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</si>
  <si>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</si>
  <si>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</si>
  <si>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</si>
  <si>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</si>
  <si>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</si>
  <si>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</si>
  <si>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</si>
  <si>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</si>
  <si>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</si>
  <si>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</si>
  <si>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</si>
  <si>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</si>
  <si>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</si>
  <si>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</si>
  <si>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</si>
  <si>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</si>
  <si>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</si>
  <si>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</si>
  <si>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</si>
  <si>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</si>
  <si>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</si>
  <si>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</si>
  <si>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</si>
  <si>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</si>
  <si>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</si>
  <si>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</si>
  <si>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</si>
  <si>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</si>
  <si>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</si>
  <si>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</si>
  <si>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</si>
  <si>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</si>
  <si>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</si>
  <si>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</si>
  <si>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</si>
  <si>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</si>
  <si>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</si>
  <si>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</si>
  <si>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</si>
  <si>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</si>
  <si>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</si>
  <si>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</si>
  <si>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</si>
  <si>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</si>
  <si>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</si>
  <si>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</si>
  <si>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</si>
  <si>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</si>
  <si>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</si>
  <si>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</si>
  <si>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</si>
  <si>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</si>
  <si>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</si>
  <si>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</si>
  <si>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</si>
  <si>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</si>
  <si>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</si>
  <si>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</si>
  <si>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</si>
  <si>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</si>
  <si>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</si>
  <si>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</si>
  <si>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</si>
  <si>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</si>
  <si>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</si>
  <si>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</si>
  <si>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</si>
  <si>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</si>
  <si>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</si>
  <si>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</si>
  <si>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</si>
  <si>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</si>
  <si>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</si>
  <si>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</si>
  <si>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</si>
  <si>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</si>
  <si>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</si>
  <si>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</si>
  <si>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</si>
  <si>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</si>
  <si>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</si>
  <si>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</si>
  <si>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</si>
  <si>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</si>
  <si>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</si>
  <si>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</si>
  <si>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</si>
  <si>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</si>
  <si>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</si>
  <si>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</si>
  <si>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</si>
  <si>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</si>
  <si>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</si>
  <si>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</si>
  <si>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</si>
  <si>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</si>
  <si>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</si>
  <si>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</si>
  <si>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</si>
  <si>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</si>
  <si>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</si>
  <si>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</si>
  <si>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</si>
  <si>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</si>
  <si>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</si>
  <si>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</si>
  <si>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</si>
  <si>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</si>
  <si>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</si>
  <si>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</si>
  <si>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</si>
  <si>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</si>
  <si>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</si>
  <si>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</si>
  <si>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</si>
  <si>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</si>
  <si>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</si>
  <si>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</si>
  <si>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</si>
  <si>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</si>
  <si>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</si>
  <si>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</si>
  <si>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</si>
  <si>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</si>
  <si>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</si>
  <si>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</si>
  <si>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</si>
  <si>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</si>
  <si>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</si>
  <si>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</si>
  <si>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</si>
  <si>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</si>
  <si>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</si>
  <si>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</si>
  <si>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</si>
  <si>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</si>
  <si>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</si>
  <si>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</si>
  <si>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</si>
  <si>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</si>
  <si>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</si>
  <si>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</si>
  <si>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</si>
  <si>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</si>
  <si>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</si>
  <si>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</si>
  <si>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</si>
  <si>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</si>
  <si>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</si>
  <si>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</si>
  <si>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</si>
  <si>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</si>
  <si>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</si>
  <si>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</si>
  <si>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</si>
  <si>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</si>
  <si>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</si>
  <si>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</si>
  <si>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</si>
  <si>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</si>
  <si>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</si>
  <si>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</si>
  <si>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</si>
  <si>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</si>
  <si>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</si>
  <si>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</si>
  <si>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</si>
  <si>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</si>
  <si>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</si>
  <si>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</si>
  <si>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</si>
  <si>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</si>
  <si>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</si>
  <si>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</si>
  <si>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</si>
  <si>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</si>
  <si>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</si>
  <si>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</si>
  <si>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</si>
  <si>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</si>
  <si>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</si>
  <si>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</si>
  <si>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</si>
  <si>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</si>
  <si>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</si>
  <si>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</si>
  <si>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</si>
  <si>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</si>
  <si>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</si>
  <si>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</si>
  <si>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</si>
  <si>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</si>
  <si>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</si>
  <si>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</si>
  <si>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</si>
  <si>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</si>
  <si>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</si>
  <si>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</si>
  <si>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</si>
  <si>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</si>
  <si>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</si>
  <si>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</si>
  <si>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</si>
  <si>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</si>
  <si>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</si>
  <si>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</si>
  <si>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</si>
  <si>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</si>
  <si>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</si>
  <si>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</si>
  <si>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</si>
  <si>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</si>
  <si>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</si>
  <si>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</si>
  <si>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</si>
  <si>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</si>
  <si>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</si>
  <si>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</si>
  <si>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</si>
  <si>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</si>
  <si>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</si>
  <si>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</si>
  <si>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</si>
  <si>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</si>
  <si>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</si>
  <si>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</si>
  <si>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</si>
  <si>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</si>
  <si>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</si>
  <si>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</si>
  <si>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</si>
  <si>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</si>
  <si>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</si>
  <si>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</si>
  <si>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</si>
  <si>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</si>
  <si>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</si>
  <si>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</si>
  <si>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</si>
  <si>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</si>
  <si>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</si>
  <si>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</si>
  <si>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</si>
  <si>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</si>
  <si>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</si>
  <si>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</si>
  <si>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</si>
  <si>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</si>
  <si>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</si>
  <si>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</si>
  <si>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</si>
  <si>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</si>
  <si>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</si>
  <si>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</si>
  <si>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</si>
  <si>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</si>
  <si>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</si>
  <si>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</si>
  <si>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</si>
  <si>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</si>
  <si>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</si>
  <si>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</si>
  <si>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</si>
  <si>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</si>
  <si>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</si>
  <si>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</si>
  <si>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</si>
  <si>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</si>
  <si>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</si>
  <si>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</si>
  <si>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</si>
  <si>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</si>
  <si>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</si>
  <si>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</si>
  <si>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</si>
  <si>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</si>
  <si>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</si>
  <si>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</si>
  <si>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</si>
  <si>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</si>
  <si>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</si>
  <si>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</si>
  <si>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</si>
  <si>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</si>
  <si>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</si>
  <si>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</si>
  <si>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</si>
  <si>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</si>
  <si>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</si>
  <si>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</si>
  <si>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</si>
  <si>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</si>
  <si>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</si>
  <si>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</si>
  <si>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</si>
  <si>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</si>
  <si>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</si>
  <si>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</si>
  <si>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</si>
  <si>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</si>
  <si>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</si>
  <si>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</si>
  <si>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</si>
  <si>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</si>
  <si>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</si>
  <si>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</si>
  <si>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</si>
  <si>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</si>
  <si>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</si>
  <si>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</si>
  <si>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</si>
  <si>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</si>
  <si>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</si>
  <si>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</si>
  <si>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</si>
  <si>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</si>
  <si>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</si>
  <si>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</si>
  <si>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</si>
  <si>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</si>
  <si>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</si>
  <si>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</si>
  <si>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</si>
  <si>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</si>
  <si>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</si>
  <si>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</si>
  <si>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</si>
  <si>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</si>
  <si>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</si>
  <si>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</si>
  <si>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</si>
  <si>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</si>
  <si>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</si>
  <si>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</si>
  <si>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</si>
  <si>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</si>
  <si>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</si>
  <si>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</si>
  <si>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</si>
  <si>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</si>
  <si>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</si>
  <si>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</si>
  <si>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</si>
  <si>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</si>
  <si>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</si>
  <si>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</si>
  <si>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</si>
  <si>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</si>
  <si>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</si>
  <si>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</si>
  <si>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</si>
  <si>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</si>
  <si>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</si>
  <si>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</si>
  <si>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</si>
  <si>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</si>
  <si>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</si>
  <si>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</si>
  <si>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</si>
  <si>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</si>
  <si>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</si>
  <si>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</si>
  <si>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</si>
  <si>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</si>
  <si>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</si>
  <si>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</si>
  <si>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</si>
  <si>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</si>
  <si>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</si>
  <si>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</si>
  <si>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</si>
  <si>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</si>
  <si>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</si>
  <si>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</si>
  <si>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</si>
  <si>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</si>
  <si>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</si>
  <si>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</si>
  <si>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</si>
  <si>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</si>
  <si>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</si>
  <si>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</si>
  <si>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</si>
  <si>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</si>
  <si>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</si>
  <si>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</si>
  <si>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</si>
  <si>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</si>
  <si>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</si>
  <si>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</si>
  <si>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</si>
  <si>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</si>
  <si>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</si>
  <si>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</si>
  <si>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</si>
  <si>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</si>
  <si>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</si>
  <si>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</si>
  <si>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</si>
  <si>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</si>
  <si>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</si>
  <si>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</si>
  <si>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</si>
  <si>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</si>
  <si>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</si>
  <si>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</si>
  <si>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</si>
  <si>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</si>
  <si>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</si>
  <si>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</si>
  <si>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</si>
  <si>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</si>
  <si>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</si>
  <si>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</si>
  <si>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</si>
  <si>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</si>
  <si>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</si>
  <si>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</si>
  <si>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</si>
  <si>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</si>
  <si>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</si>
  <si>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</si>
  <si>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</si>
  <si>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</si>
  <si>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</si>
  <si>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</si>
  <si>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</si>
  <si>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</si>
  <si>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</si>
  <si>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</si>
  <si>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</si>
  <si>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</si>
  <si>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</si>
  <si>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</si>
  <si>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</si>
  <si>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</si>
  <si>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</si>
  <si>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</si>
  <si>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</si>
  <si>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</si>
  <si>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</si>
  <si>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</si>
  <si>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</si>
  <si>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</si>
  <si>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</si>
  <si>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</si>
  <si>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</si>
  <si>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</si>
  <si>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</si>
  <si>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</si>
  <si>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</si>
  <si>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</si>
  <si>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</si>
  <si>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</si>
  <si>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</si>
  <si>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</si>
  <si>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</si>
  <si>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</si>
  <si>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</si>
  <si>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</si>
  <si>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</si>
  <si>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</si>
  <si>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</si>
  <si>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</si>
  <si>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</si>
  <si>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</si>
  <si>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</si>
  <si>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</si>
  <si>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</si>
  <si>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</si>
  <si>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</si>
  <si>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</si>
  <si>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</si>
  <si>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</si>
  <si>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</si>
  <si>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</si>
  <si>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</si>
  <si>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</si>
  <si>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</si>
  <si>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</si>
  <si>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</si>
  <si>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</si>
  <si>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</si>
  <si>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</si>
  <si>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</si>
  <si>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</si>
  <si>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</si>
  <si>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</si>
  <si>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</si>
  <si>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</si>
  <si>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</si>
  <si>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</si>
  <si>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</si>
  <si>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</si>
  <si>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</si>
  <si>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</si>
  <si>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</si>
  <si>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</si>
  <si>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</si>
  <si>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</si>
  <si>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</si>
  <si>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</si>
  <si>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</si>
  <si>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</si>
  <si>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</si>
  <si>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</si>
  <si>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</si>
  <si>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</si>
  <si>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</si>
  <si>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</si>
  <si>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</si>
  <si>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</si>
  <si>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</si>
  <si>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</si>
  <si>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</si>
  <si>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</si>
  <si>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</si>
  <si>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</si>
  <si>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</si>
  <si>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</si>
  <si>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</si>
  <si>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</si>
  <si>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</si>
  <si>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</si>
  <si>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</si>
  <si>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</si>
  <si>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</si>
  <si>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</si>
  <si>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</si>
  <si>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</si>
  <si>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</si>
  <si>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</si>
  <si>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</si>
  <si>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</si>
  <si>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</si>
  <si>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</si>
  <si>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</si>
  <si>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</si>
  <si>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</si>
  <si>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</si>
  <si>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</si>
  <si>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</si>
  <si>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</si>
  <si>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</si>
  <si>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</si>
  <si>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</si>
  <si>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</si>
  <si>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</si>
  <si>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</si>
  <si>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</si>
  <si>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</si>
  <si>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</si>
  <si>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</si>
  <si>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</si>
  <si>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</si>
  <si>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</si>
  <si>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</si>
  <si>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</si>
  <si>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</si>
  <si>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</si>
  <si>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</si>
  <si>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</si>
  <si>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</si>
  <si>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</si>
  <si>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</si>
  <si>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</si>
  <si>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</si>
  <si>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</si>
  <si>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</si>
  <si>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</si>
  <si>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</si>
  <si>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</si>
  <si>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</si>
  <si>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</si>
  <si>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</si>
  <si>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</si>
  <si>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</si>
  <si>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</si>
  <si>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</si>
  <si>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</si>
  <si>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</si>
  <si>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</si>
  <si>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</si>
  <si>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</si>
  <si>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</si>
  <si>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</si>
  <si>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</si>
  <si>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</si>
  <si>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</si>
  <si>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</si>
  <si>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</si>
  <si>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</si>
  <si>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</si>
  <si>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</si>
  <si>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</si>
  <si>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</si>
  <si>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</si>
  <si>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</si>
  <si>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</si>
  <si>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</si>
  <si>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</si>
  <si>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</si>
  <si>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</si>
  <si>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</si>
  <si>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</si>
  <si>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</si>
  <si>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</si>
  <si>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</si>
  <si>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</si>
  <si>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</si>
  <si>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</si>
  <si>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</si>
  <si>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</si>
  <si>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</si>
  <si>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</si>
  <si>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</si>
  <si>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</si>
  <si>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</si>
  <si>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</si>
  <si>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</si>
  <si>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</si>
  <si>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</si>
  <si>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</si>
  <si>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</si>
  <si>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</si>
  <si>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</si>
  <si>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</si>
  <si>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</si>
  <si>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</si>
  <si>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</si>
  <si>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</si>
  <si>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</si>
  <si>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</si>
  <si>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</si>
  <si>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</si>
  <si>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</si>
  <si>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</si>
  <si>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</si>
  <si>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</si>
  <si>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</si>
  <si>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</si>
  <si>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</si>
  <si>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</si>
  <si>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</si>
  <si>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</si>
  <si>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</si>
  <si>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</si>
  <si>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</si>
  <si>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</si>
  <si>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</si>
  <si>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</si>
  <si>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</si>
  <si>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</si>
  <si>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</si>
  <si>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</si>
  <si>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</si>
  <si>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</si>
  <si>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</si>
  <si>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</si>
  <si>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</si>
  <si>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</si>
  <si>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</si>
  <si>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</si>
  <si>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</si>
  <si>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</si>
  <si>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</si>
  <si>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</si>
  <si>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</si>
  <si>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</si>
  <si>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</si>
  <si>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</si>
  <si>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</si>
  <si>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</si>
  <si>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</si>
  <si>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</si>
  <si>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</si>
  <si>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</si>
  <si>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</si>
  <si>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</si>
  <si>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</si>
  <si>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</si>
  <si>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</si>
  <si>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</si>
  <si>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</si>
  <si>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</si>
  <si>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</si>
  <si>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</si>
  <si>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</si>
  <si>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</si>
  <si>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</si>
  <si>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</si>
  <si>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</si>
  <si>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</si>
  <si>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</si>
  <si>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</si>
  <si>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</si>
  <si>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</si>
  <si>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</si>
  <si>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</si>
  <si>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</si>
  <si>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</si>
  <si>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</si>
  <si>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</si>
  <si>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</si>
  <si>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</si>
  <si>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</si>
  <si>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</si>
  <si>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</si>
  <si>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</si>
  <si>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</si>
  <si>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</si>
  <si>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</si>
  <si>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</si>
  <si>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</si>
  <si>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</si>
  <si>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</si>
  <si>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</si>
  <si>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</si>
  <si>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</si>
  <si>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</si>
  <si>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</si>
  <si>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</si>
  <si>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</si>
  <si>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</si>
  <si>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</si>
  <si>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</si>
  <si>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</si>
  <si>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</si>
  <si>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</si>
  <si>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</si>
  <si>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</si>
  <si>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</si>
  <si>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</si>
  <si>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</si>
  <si>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</si>
  <si>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</si>
  <si>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</si>
  <si>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</si>
  <si>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</si>
  <si>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</si>
  <si>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</si>
  <si>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</si>
  <si>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</si>
  <si>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</si>
  <si>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</si>
  <si>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</si>
  <si>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</si>
  <si>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</si>
  <si>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</si>
  <si>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</si>
  <si>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</si>
  <si>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</si>
  <si>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</si>
  <si>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</si>
  <si>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</si>
  <si>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</si>
  <si>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</si>
  <si>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</si>
  <si>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</si>
  <si>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</si>
  <si>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</si>
  <si>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</si>
  <si>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</si>
  <si>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</si>
  <si>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</si>
  <si>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</si>
  <si>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</si>
  <si>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</si>
  <si>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</si>
  <si>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</si>
  <si>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</si>
  <si>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</si>
  <si>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</si>
  <si>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</si>
  <si>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</si>
  <si>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</si>
  <si>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</si>
  <si>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</si>
  <si>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</si>
  <si>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</si>
  <si>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</si>
  <si>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</si>
  <si>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</si>
  <si>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</si>
  <si>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</si>
  <si>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</si>
  <si>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</si>
  <si>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</si>
  <si>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</si>
  <si>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</si>
  <si>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</si>
  <si>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</si>
  <si>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</si>
  <si>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</si>
  <si>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</si>
  <si>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</si>
  <si>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</si>
  <si>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</si>
  <si>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</si>
  <si>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</si>
  <si>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</si>
  <si>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</si>
  <si>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</si>
  <si>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</si>
  <si>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</si>
  <si>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</si>
  <si>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</si>
  <si>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</si>
  <si>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</si>
  <si>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</si>
  <si>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</si>
  <si>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</si>
  <si>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</si>
  <si>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</si>
  <si>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</si>
  <si>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</si>
  <si>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</si>
  <si>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</si>
  <si>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</si>
  <si>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</si>
  <si>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</si>
  <si>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</si>
  <si>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</si>
  <si>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</si>
  <si>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</si>
  <si>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</si>
  <si>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</si>
  <si>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</si>
  <si>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</si>
  <si>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</si>
  <si>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</si>
  <si>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</si>
  <si>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</si>
  <si>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</si>
  <si>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</si>
  <si>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</si>
  <si>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</si>
  <si>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</si>
  <si>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</si>
  <si>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</si>
  <si>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</si>
  <si>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</si>
  <si>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</si>
  <si>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</si>
  <si>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</si>
  <si>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</si>
  <si>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</si>
  <si>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</si>
  <si>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</si>
  <si>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</si>
  <si>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</si>
  <si>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</si>
  <si>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</si>
  <si>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</si>
  <si>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</si>
  <si>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</si>
  <si>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</si>
  <si>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</si>
  <si>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</si>
  <si>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</si>
  <si>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</si>
  <si>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</si>
  <si>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</si>
  <si>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</si>
  <si>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</si>
  <si>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</si>
  <si>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</si>
  <si>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</si>
  <si>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</si>
  <si>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</si>
  <si>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</si>
  <si>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</si>
  <si>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</si>
  <si>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</si>
  <si>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</si>
  <si>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</si>
  <si>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</si>
  <si>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</si>
  <si>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</si>
  <si>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</si>
  <si>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</si>
  <si>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</si>
  <si>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</si>
  <si>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</si>
  <si>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</si>
  <si>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</si>
  <si>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</si>
  <si>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</si>
  <si>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</si>
  <si>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</si>
  <si>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</si>
  <si>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</si>
  <si>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</si>
  <si>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</si>
  <si>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</si>
  <si>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</si>
  <si>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</si>
  <si>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</si>
  <si>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</si>
  <si>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</si>
  <si>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</si>
  <si>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</si>
  <si>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</si>
  <si>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</si>
  <si>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</si>
  <si>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</si>
  <si>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</si>
  <si>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</si>
  <si>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</si>
  <si>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</si>
  <si>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</si>
  <si>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</si>
  <si>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</si>
  <si>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</si>
  <si>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</si>
  <si>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</si>
  <si>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</si>
  <si>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</si>
  <si>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</si>
  <si>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</si>
  <si>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</si>
  <si>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</si>
  <si>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</si>
  <si>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</si>
  <si>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</si>
  <si>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</si>
  <si>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</si>
  <si>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</si>
  <si>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</si>
  <si>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</si>
  <si>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</si>
  <si>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</si>
  <si>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</si>
  <si>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</si>
  <si>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</si>
  <si>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</si>
  <si>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</si>
  <si>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</si>
  <si>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</si>
  <si>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</si>
  <si>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</si>
  <si>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</si>
  <si>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</si>
  <si>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</si>
  <si>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</si>
  <si>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</si>
  <si>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</si>
  <si>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</si>
  <si>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</si>
  <si>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</si>
  <si>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</si>
  <si>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</si>
  <si>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</si>
  <si>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</si>
  <si>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</si>
  <si>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</si>
  <si>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</si>
  <si>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</si>
  <si>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</si>
  <si>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</si>
  <si>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</si>
  <si>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</si>
  <si>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</si>
  <si>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</si>
  <si>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</si>
  <si>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</si>
  <si>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</si>
  <si>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</si>
  <si>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</si>
  <si>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</si>
  <si>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</si>
  <si>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</si>
  <si>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</si>
  <si>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</si>
  <si>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</si>
  <si>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</si>
  <si>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</si>
  <si>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</si>
  <si>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</si>
  <si>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</si>
  <si>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</si>
  <si>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</si>
  <si>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</si>
  <si>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</si>
  <si>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</si>
  <si>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</si>
  <si>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</si>
  <si>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</si>
  <si>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</si>
  <si>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</si>
  <si>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</si>
  <si>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</si>
  <si>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</si>
  <si>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</si>
  <si>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</si>
  <si>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</si>
  <si>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</si>
  <si>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</si>
  <si>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</si>
  <si>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</si>
  <si>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</si>
  <si>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</si>
  <si>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</si>
  <si>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</si>
  <si>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</si>
  <si>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</si>
  <si>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</si>
  <si>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</si>
  <si>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</si>
  <si>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</si>
  <si>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</si>
  <si>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</si>
  <si>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</si>
  <si>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</si>
  <si>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</si>
  <si>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</si>
  <si>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</si>
  <si>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</si>
  <si>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</si>
  <si>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</si>
  <si>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</si>
  <si>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</si>
  <si>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</si>
  <si>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</si>
  <si>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</si>
  <si>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</si>
  <si>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</si>
  <si>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</si>
  <si>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</si>
  <si>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</si>
  <si>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</si>
  <si>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</si>
  <si>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</si>
  <si>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</si>
  <si>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</si>
  <si>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</si>
  <si>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</si>
  <si>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</si>
  <si>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</si>
  <si>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</si>
  <si>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</si>
  <si>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</si>
  <si>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</si>
  <si>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</si>
  <si>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</si>
  <si>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</si>
  <si>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</si>
  <si>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</si>
  <si>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</si>
  <si>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</si>
  <si>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</si>
  <si>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</si>
  <si>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</si>
  <si>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</si>
  <si>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</si>
  <si>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</si>
  <si>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</si>
  <si>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</si>
  <si>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</si>
  <si>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</si>
  <si>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</si>
  <si>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</si>
  <si>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</si>
  <si>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</si>
  <si>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</si>
  <si>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</si>
  <si>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</si>
  <si>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</si>
  <si>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</si>
  <si>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</si>
  <si>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</si>
  <si>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</si>
  <si>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</si>
  <si>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</si>
  <si>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</si>
  <si>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</si>
  <si>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</si>
  <si>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</si>
  <si>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</si>
  <si>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</si>
  <si>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</si>
  <si>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</si>
  <si>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</si>
  <si>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</si>
  <si>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</si>
  <si>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</si>
  <si>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</si>
  <si>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</si>
  <si>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</si>
  <si>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</si>
  <si>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</si>
  <si>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</si>
  <si>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</si>
  <si>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</si>
  <si>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</si>
  <si>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</si>
  <si>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</si>
  <si>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</si>
  <si>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</si>
  <si>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</si>
  <si>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</si>
  <si>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</si>
  <si>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</si>
  <si>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</si>
  <si>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</si>
  <si>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</si>
  <si>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</si>
  <si>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</si>
  <si>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</si>
  <si>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</si>
  <si>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</si>
  <si>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</si>
  <si>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</si>
  <si>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</si>
  <si>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</si>
  <si>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</si>
  <si>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</si>
  <si>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</si>
  <si>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</si>
  <si>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</si>
  <si>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</si>
  <si>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</si>
  <si>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</si>
  <si>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</si>
  <si>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</si>
  <si>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</si>
  <si>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</si>
  <si>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</si>
  <si>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</si>
  <si>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</si>
  <si>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</si>
  <si>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</si>
  <si>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</si>
  <si>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</si>
  <si>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</si>
  <si>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</si>
  <si>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</si>
  <si>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</si>
  <si>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</si>
  <si>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</si>
  <si>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</si>
  <si>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</si>
  <si>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</si>
  <si>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</si>
  <si>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</si>
  <si>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</si>
  <si>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</si>
  <si>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</si>
  <si>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</si>
  <si>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</si>
  <si>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</si>
  <si>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</si>
  <si>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</si>
  <si>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</si>
  <si>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</si>
  <si>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</si>
  <si>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</si>
  <si>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</si>
  <si>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</si>
  <si>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</si>
  <si>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</si>
  <si>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</si>
  <si>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</si>
  <si>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</si>
  <si>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</si>
  <si>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</si>
  <si>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</si>
  <si>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</si>
  <si>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</si>
  <si>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</si>
  <si>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</si>
  <si>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</si>
  <si>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</si>
  <si>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</si>
  <si>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</si>
  <si>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</si>
  <si>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</si>
  <si>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</si>
  <si>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</si>
  <si>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</si>
  <si>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</si>
  <si>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</si>
  <si>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</si>
  <si>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</si>
  <si>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</si>
  <si>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</si>
  <si>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</si>
  <si>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</si>
  <si>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</si>
  <si>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</si>
  <si>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</si>
  <si>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</si>
  <si>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</si>
  <si>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</si>
  <si>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</si>
  <si>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</si>
  <si>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</si>
  <si>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</si>
  <si>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</si>
  <si>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</si>
  <si>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</si>
  <si>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</si>
  <si>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</si>
  <si>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</si>
  <si>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</si>
  <si>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</si>
  <si>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</si>
  <si>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</si>
  <si>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</si>
  <si>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</si>
  <si>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</si>
  <si>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</si>
  <si>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</si>
  <si>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</si>
  <si>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</si>
  <si>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</si>
  <si>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</si>
  <si>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</si>
  <si>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</si>
  <si>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</si>
  <si>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</si>
  <si>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</si>
  <si>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</si>
  <si>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</si>
  <si>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</si>
  <si>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</si>
  <si>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</si>
  <si>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</si>
  <si>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</si>
  <si>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</si>
  <si>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</si>
  <si>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</si>
  <si>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</si>
  <si>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</si>
  <si>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</si>
  <si>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</si>
  <si>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</si>
  <si>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</si>
  <si>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</si>
  <si>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</si>
  <si>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</si>
  <si>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</si>
  <si>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</si>
  <si>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</si>
  <si>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</si>
  <si>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</si>
  <si>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</si>
  <si>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</si>
  <si>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</si>
  <si>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</si>
  <si>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</si>
  <si>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</si>
  <si>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</si>
  <si>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</si>
  <si>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</si>
  <si>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</si>
  <si>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</si>
  <si>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</si>
  <si>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</si>
  <si>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</si>
  <si>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</si>
  <si>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</si>
  <si>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</si>
  <si>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</si>
  <si>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</si>
  <si>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</si>
  <si>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</si>
  <si>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</si>
  <si>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</si>
  <si>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</si>
  <si>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</si>
  <si>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</si>
  <si>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</si>
  <si>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</si>
  <si>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</si>
  <si>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</si>
  <si>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</si>
  <si>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</si>
  <si>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</si>
  <si>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</si>
  <si>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</si>
  <si>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</si>
  <si>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</si>
  <si>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</si>
  <si>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</si>
  <si>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</si>
  <si>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</si>
  <si>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</si>
  <si>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</si>
  <si>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</si>
  <si>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</si>
  <si>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</si>
  <si>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</si>
  <si>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</si>
  <si>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</si>
  <si>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</si>
  <si>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</si>
  <si>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</si>
  <si>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</si>
  <si>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</si>
  <si>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</si>
  <si>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</si>
  <si>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</si>
  <si>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</si>
  <si>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</si>
  <si>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</si>
  <si>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</si>
  <si>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</si>
  <si>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</si>
  <si>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</si>
  <si>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</si>
  <si>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</si>
  <si>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</si>
  <si>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</si>
  <si>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</si>
  <si>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</si>
  <si>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</si>
  <si>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</si>
  <si>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</si>
  <si>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</si>
  <si>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</si>
  <si>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</si>
  <si>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</si>
  <si>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</si>
  <si>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</si>
  <si>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</si>
  <si>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</si>
  <si>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</si>
  <si>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</si>
  <si>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</si>
  <si>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</si>
  <si>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</si>
  <si>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</si>
  <si>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</si>
  <si>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</si>
  <si>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</si>
  <si>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</si>
  <si>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</si>
  <si>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</si>
  <si>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</si>
  <si>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</si>
  <si>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</si>
  <si>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</si>
  <si>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</si>
  <si>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</si>
  <si>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</si>
  <si>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</si>
  <si>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</si>
  <si>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</si>
  <si>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</si>
  <si>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</si>
  <si>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</si>
  <si>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</si>
  <si>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</si>
  <si>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</si>
  <si>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</si>
  <si>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</si>
  <si>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</si>
  <si>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</si>
  <si>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</si>
  <si>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</si>
  <si>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</si>
  <si>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</si>
  <si>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</si>
  <si>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</si>
  <si>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</si>
  <si>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</si>
  <si>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</si>
  <si>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</si>
  <si>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</si>
  <si>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</si>
  <si>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</si>
  <si>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</si>
  <si>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</si>
  <si>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</si>
  <si>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</si>
  <si>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</si>
  <si>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</si>
  <si>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</si>
  <si>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</si>
  <si>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</si>
  <si>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</si>
  <si>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</si>
  <si>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</si>
  <si>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</si>
  <si>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</si>
  <si>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</si>
  <si>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</si>
  <si>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</si>
  <si>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</si>
  <si>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</si>
  <si>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</si>
  <si>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</si>
  <si>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</si>
  <si>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</si>
  <si>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</si>
  <si>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</si>
  <si>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</si>
  <si>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</si>
  <si>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</si>
  <si>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</si>
  <si>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</si>
  <si>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</si>
  <si>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</si>
  <si>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</si>
  <si>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</si>
  <si>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</si>
  <si>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</si>
  <si>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</si>
  <si>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</si>
  <si>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</si>
  <si>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</si>
  <si>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</si>
  <si>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</si>
  <si>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</si>
  <si>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</si>
  <si>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</si>
  <si>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</si>
  <si>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</si>
  <si>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</si>
  <si>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</si>
  <si>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</si>
  <si>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</si>
  <si>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</si>
  <si>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</si>
  <si>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</si>
  <si>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</si>
  <si>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</si>
  <si>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</si>
  <si>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</si>
  <si>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</si>
  <si>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</si>
  <si>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</si>
  <si>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</si>
  <si>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</si>
  <si>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</si>
  <si>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</si>
  <si>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</si>
  <si>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</si>
  <si>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</si>
  <si>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</si>
  <si>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</si>
  <si>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</si>
  <si>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</si>
  <si>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</si>
  <si>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</si>
  <si>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</si>
  <si>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</si>
  <si>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</si>
  <si>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</si>
  <si>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</si>
  <si>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</si>
  <si>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</si>
  <si>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</si>
  <si>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</si>
  <si>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</si>
  <si>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</si>
  <si>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</si>
  <si>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</si>
  <si>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</si>
  <si>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</si>
  <si>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</si>
  <si>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</si>
  <si>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</si>
  <si>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</si>
  <si>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</si>
  <si>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</si>
  <si>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</si>
  <si>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</si>
  <si>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</si>
  <si>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</si>
  <si>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</si>
  <si>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</si>
  <si>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</si>
  <si>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</si>
  <si>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</si>
  <si>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</si>
  <si>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</si>
  <si>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</si>
  <si>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</si>
  <si>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</si>
  <si>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</si>
  <si>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</si>
  <si>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</si>
  <si>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</si>
  <si>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</si>
  <si>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</si>
  <si>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</si>
  <si>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</si>
  <si>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</si>
  <si>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</si>
  <si>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</si>
  <si>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</si>
  <si>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</si>
  <si>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</si>
  <si>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</si>
  <si>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</si>
  <si>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</si>
  <si>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</si>
  <si>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</si>
  <si>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</si>
  <si>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</si>
  <si>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</si>
  <si>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</si>
  <si>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</si>
  <si>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</si>
  <si>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</si>
  <si>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</si>
  <si>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</si>
  <si>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</si>
  <si>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</si>
  <si>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</si>
  <si>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</si>
  <si>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</si>
  <si>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</si>
  <si>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</si>
  <si>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</si>
  <si>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</si>
  <si>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</si>
  <si>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</si>
  <si>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</si>
  <si>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</si>
  <si>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</si>
  <si>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</si>
  <si>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</si>
  <si>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</si>
  <si>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</si>
  <si>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</si>
  <si>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</si>
  <si>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</si>
  <si>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</si>
  <si>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</si>
  <si>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</si>
  <si>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</si>
  <si>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</si>
  <si>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</si>
  <si>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</si>
  <si>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</si>
  <si>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</si>
  <si>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</si>
  <si>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</si>
  <si>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</si>
  <si>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</si>
  <si>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</si>
  <si>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</si>
  <si>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</si>
  <si>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</si>
  <si>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</si>
  <si>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</si>
  <si>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</si>
  <si>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</si>
  <si>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</si>
  <si>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</si>
  <si>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</si>
  <si>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</si>
  <si>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</si>
  <si>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</si>
  <si>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</si>
  <si>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</si>
  <si>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</si>
  <si>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</si>
  <si>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</si>
  <si>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</si>
  <si>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</si>
  <si>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</si>
  <si>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</si>
  <si>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</si>
  <si>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</si>
  <si>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</si>
  <si>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</si>
  <si>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</si>
  <si>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</si>
  <si>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</si>
  <si>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</si>
  <si>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</si>
  <si>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</si>
  <si>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</si>
  <si>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</si>
  <si>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</si>
  <si>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</si>
  <si>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</si>
  <si>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</si>
  <si>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</si>
  <si>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</si>
  <si>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</si>
  <si>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</si>
  <si>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</si>
  <si>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</si>
  <si>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</si>
  <si>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</si>
  <si>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</si>
  <si>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</si>
  <si>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</si>
  <si>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</si>
  <si>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</si>
  <si>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</si>
  <si>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</si>
  <si>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</si>
  <si>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</si>
  <si>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</si>
  <si>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</si>
  <si>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</si>
  <si>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</si>
  <si>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</si>
  <si>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</si>
  <si>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</si>
  <si>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</si>
  <si>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</si>
  <si>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</si>
  <si>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</si>
  <si>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</si>
  <si>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</si>
  <si>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</si>
  <si>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</si>
  <si>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</si>
  <si>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</si>
  <si>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</si>
  <si>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</si>
  <si>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</si>
  <si>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</si>
  <si>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</si>
  <si>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</si>
  <si>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</si>
  <si>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</si>
  <si>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</si>
  <si>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</si>
  <si>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</si>
  <si>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</si>
  <si>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</si>
  <si>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</si>
  <si>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</si>
  <si>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</si>
  <si>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</si>
  <si>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</si>
  <si>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</si>
  <si>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</si>
  <si>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</si>
  <si>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</si>
  <si>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</si>
  <si>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</si>
  <si>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</si>
  <si>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</si>
  <si>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</si>
  <si>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</si>
  <si>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</si>
  <si>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</si>
  <si>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</si>
  <si>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</si>
  <si>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</si>
  <si>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</si>
  <si>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</si>
  <si>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</si>
  <si>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</si>
  <si>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</si>
  <si>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</si>
  <si>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</si>
  <si>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</si>
  <si>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</si>
  <si>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</si>
  <si>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</si>
  <si>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</si>
  <si>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</si>
  <si>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</si>
  <si>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</si>
  <si>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</si>
  <si>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</si>
  <si>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</si>
  <si>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</si>
  <si>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</si>
  <si>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</si>
  <si>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</si>
  <si>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</si>
  <si>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</si>
  <si>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</si>
  <si>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</si>
  <si>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</si>
  <si>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</si>
  <si>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</si>
  <si>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</si>
  <si>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</si>
  <si>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</si>
  <si>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</si>
  <si>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</si>
  <si>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</si>
  <si>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</si>
  <si>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</si>
  <si>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</si>
  <si>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</si>
  <si>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</si>
  <si>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</si>
  <si>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</si>
  <si>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</si>
  <si>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</si>
  <si>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</si>
  <si>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</si>
  <si>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</si>
  <si>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</si>
  <si>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</si>
  <si>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</si>
  <si>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</si>
  <si>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</si>
  <si>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</si>
  <si>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</si>
  <si>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</si>
  <si>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</si>
  <si>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</si>
  <si>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</si>
  <si>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</si>
  <si>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</si>
  <si>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</si>
  <si>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</si>
  <si>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</si>
  <si>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</si>
  <si>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</si>
  <si>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</si>
  <si>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</si>
  <si>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</si>
  <si>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</si>
  <si>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</si>
  <si>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</si>
  <si>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</si>
  <si>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</si>
  <si>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</si>
  <si>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</si>
  <si>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</si>
  <si>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</si>
  <si>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</si>
  <si>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</si>
  <si>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</si>
  <si>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</si>
  <si>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</si>
  <si>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</si>
  <si>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</si>
  <si>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</si>
  <si>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</si>
  <si>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</si>
  <si>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</si>
  <si>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</si>
  <si>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</si>
  <si>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</si>
  <si>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</si>
  <si>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</si>
  <si>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</si>
  <si>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</si>
  <si>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</si>
  <si>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</si>
  <si>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</si>
  <si>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</si>
  <si>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</si>
  <si>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</si>
  <si>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</si>
  <si>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</si>
  <si>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</si>
  <si>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</si>
  <si>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</si>
  <si>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</si>
  <si>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</si>
  <si>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</si>
  <si>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</si>
  <si>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</si>
  <si>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</si>
  <si>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</si>
  <si>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</si>
  <si>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</si>
  <si>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</si>
  <si>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</si>
  <si>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</si>
  <si>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</si>
  <si>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</si>
  <si>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</si>
  <si>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</si>
  <si>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</si>
  <si>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</si>
  <si>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</si>
  <si>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</si>
  <si>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</si>
  <si>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</si>
  <si>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</si>
  <si>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</si>
  <si>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</si>
  <si>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</si>
  <si>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</si>
  <si>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</si>
  <si>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</si>
  <si>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</si>
  <si>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</si>
  <si>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</si>
  <si>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</si>
  <si>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</si>
  <si>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</si>
  <si>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</si>
  <si>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</si>
  <si>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</si>
  <si>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</si>
  <si>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</si>
  <si>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</si>
  <si>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</si>
  <si>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</si>
  <si>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</si>
  <si>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</si>
  <si>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</si>
  <si>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</si>
  <si>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</si>
  <si>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</si>
  <si>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</si>
  <si>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</si>
  <si>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</si>
  <si>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</si>
  <si>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</si>
  <si>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</si>
  <si>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</si>
  <si>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</si>
  <si>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</si>
  <si>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</si>
  <si>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</si>
  <si>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</si>
  <si>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</si>
  <si>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</si>
  <si>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</si>
  <si>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</si>
  <si>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</si>
  <si>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</si>
  <si>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</si>
  <si>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</si>
  <si>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</si>
  <si>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</si>
  <si>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</si>
  <si>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</si>
  <si>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</si>
  <si>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</si>
  <si>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</si>
  <si>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</si>
  <si>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</si>
  <si>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</si>
  <si>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</si>
  <si>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</si>
  <si>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</si>
  <si>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</si>
  <si>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</si>
  <si>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</si>
  <si>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</si>
  <si>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</si>
  <si>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</si>
  <si>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</si>
  <si>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</si>
  <si>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</si>
  <si>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</si>
  <si>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</si>
  <si>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</si>
  <si>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</si>
  <si>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</si>
  <si>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</si>
  <si>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</si>
  <si>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</si>
  <si>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</si>
  <si>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</si>
  <si>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</si>
  <si>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</si>
  <si>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</si>
  <si>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</si>
  <si>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</si>
  <si>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</si>
  <si>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</si>
  <si>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</si>
  <si>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</si>
  <si>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</si>
  <si>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</si>
  <si>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</si>
  <si>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</si>
  <si>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</si>
  <si>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</si>
  <si>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</si>
  <si>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</si>
  <si>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</si>
  <si>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</si>
  <si>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</si>
  <si>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</si>
  <si>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</si>
  <si>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</si>
  <si>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</si>
  <si>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</si>
  <si>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</si>
  <si>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</si>
  <si>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</si>
  <si>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</si>
  <si>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</si>
  <si>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</si>
  <si>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</si>
  <si>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</si>
  <si>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</si>
  <si>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</si>
  <si>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</si>
  <si>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</si>
  <si>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</si>
  <si>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</si>
  <si>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</si>
  <si>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</si>
  <si>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</si>
  <si>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</si>
  <si>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</si>
  <si>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</si>
  <si>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</si>
  <si>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</si>
  <si>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</si>
  <si>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</si>
  <si>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</si>
  <si>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</si>
  <si>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</si>
  <si>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</si>
  <si>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</si>
  <si>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</si>
  <si>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</si>
  <si>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</si>
  <si>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</si>
  <si>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</si>
  <si>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</si>
  <si>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</si>
  <si>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</si>
  <si>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</si>
  <si>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</si>
  <si>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</si>
  <si>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</si>
  <si>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</si>
  <si>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</si>
  <si>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</si>
  <si>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</si>
  <si>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</si>
  <si>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</si>
  <si>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</si>
  <si>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</si>
  <si>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</si>
  <si>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</si>
  <si>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</si>
  <si>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</si>
  <si>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</si>
  <si>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</si>
  <si>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</si>
  <si>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</si>
  <si>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</si>
  <si>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</si>
  <si>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</si>
  <si>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</si>
  <si>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</si>
  <si>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</si>
  <si>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</si>
  <si>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</si>
  <si>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</si>
  <si>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</si>
  <si>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</si>
  <si>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</si>
  <si>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</si>
  <si>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</si>
  <si>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</si>
  <si>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</si>
  <si>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</si>
  <si>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</si>
  <si>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</si>
  <si>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</si>
  <si>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</si>
  <si>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</si>
  <si>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</si>
  <si>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</si>
  <si>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</si>
  <si>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</si>
  <si>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</si>
  <si>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</si>
  <si>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</si>
  <si>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</si>
  <si>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</si>
  <si>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</si>
  <si>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</si>
  <si>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</si>
  <si>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</si>
  <si>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</si>
  <si>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</si>
  <si>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</si>
  <si>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</si>
  <si>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</si>
  <si>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</si>
  <si>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</si>
  <si>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</si>
  <si>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</si>
  <si>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</si>
  <si>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</si>
  <si>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</si>
  <si>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</si>
  <si>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</si>
  <si>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</si>
  <si>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</si>
  <si>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</si>
  <si>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</si>
  <si>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</si>
  <si>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</si>
  <si>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</si>
  <si>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</si>
  <si>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</si>
  <si>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</si>
  <si>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</si>
  <si>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</si>
  <si>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</si>
  <si>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</si>
  <si>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</si>
  <si>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</si>
  <si>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</si>
  <si>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</si>
  <si>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</si>
  <si>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</si>
  <si>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</si>
  <si>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</si>
  <si>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</si>
  <si>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</si>
  <si>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</si>
  <si>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</si>
  <si>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</si>
  <si>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</si>
  <si>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</si>
  <si>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</si>
  <si>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</si>
  <si>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</si>
  <si>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</si>
  <si>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</si>
  <si>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</si>
  <si>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</si>
  <si>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</si>
  <si>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</si>
  <si>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</si>
  <si>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</si>
  <si>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</si>
  <si>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</si>
  <si>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</si>
  <si>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</si>
  <si>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</si>
  <si>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</si>
  <si>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</si>
  <si>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</si>
  <si>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</si>
  <si>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</si>
  <si>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</si>
  <si>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</si>
  <si>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</si>
  <si>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</si>
  <si>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</si>
  <si>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</si>
  <si>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</si>
  <si>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</si>
  <si>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</si>
  <si>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</si>
  <si>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</si>
  <si>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</si>
  <si>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</si>
  <si>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</si>
  <si>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</si>
  <si>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</si>
  <si>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</si>
  <si>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</si>
  <si>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</si>
  <si>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</si>
  <si>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</si>
  <si>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</si>
  <si>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</si>
  <si>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</si>
  <si>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</si>
  <si>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</si>
  <si>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</si>
  <si>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</si>
  <si>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</si>
  <si>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</si>
  <si>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</si>
  <si>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</si>
  <si>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</si>
  <si>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</si>
  <si>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</si>
  <si>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</si>
  <si>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</si>
  <si>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</si>
  <si>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</si>
  <si>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</si>
  <si>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</si>
  <si>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</si>
  <si>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</si>
  <si>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</si>
  <si>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</si>
  <si>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</si>
  <si>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</si>
  <si>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</si>
  <si>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</si>
  <si>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</si>
  <si>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</si>
  <si>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</si>
  <si>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</si>
  <si>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</si>
  <si>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</si>
  <si>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</si>
  <si>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</si>
  <si>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</si>
  <si>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</si>
  <si>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</si>
  <si>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</si>
  <si>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</si>
  <si>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</si>
  <si>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</si>
  <si>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</si>
  <si>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</si>
  <si>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</si>
  <si>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</si>
  <si>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</si>
  <si>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</si>
  <si>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</si>
  <si>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</si>
  <si>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</si>
  <si>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</si>
  <si>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</si>
  <si>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</si>
  <si>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</si>
  <si>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</si>
  <si>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</si>
  <si>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</si>
  <si>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</si>
  <si>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</si>
  <si>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</si>
  <si>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</si>
  <si>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</si>
  <si>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</si>
  <si>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</si>
  <si>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</si>
  <si>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</si>
  <si>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</si>
  <si>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</si>
  <si>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</si>
  <si>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</si>
  <si>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</si>
  <si>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</si>
  <si>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</si>
  <si>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</si>
  <si>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</si>
  <si>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</si>
  <si>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</si>
  <si>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</si>
  <si>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</si>
  <si>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</si>
  <si>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</si>
  <si>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</si>
  <si>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</si>
  <si>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</si>
  <si>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</si>
  <si>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</si>
  <si>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</si>
  <si>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</si>
  <si>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</si>
  <si>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</si>
  <si>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</si>
  <si>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</si>
  <si>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</si>
  <si>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</si>
  <si>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</si>
  <si>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</si>
  <si>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</si>
  <si>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</si>
  <si>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</si>
  <si>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</si>
  <si>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</si>
  <si>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</si>
  <si>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</si>
  <si>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</si>
  <si>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</si>
  <si>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</si>
  <si>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</si>
  <si>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</si>
  <si>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</si>
  <si>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</si>
  <si>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</si>
  <si>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</si>
  <si>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</si>
  <si>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</si>
  <si>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</si>
  <si>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</si>
  <si>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</si>
  <si>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</si>
  <si>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</si>
  <si>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</si>
  <si>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</si>
  <si>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</si>
  <si>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</si>
  <si>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</si>
  <si>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</si>
  <si>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</si>
  <si>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</si>
  <si>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</si>
  <si>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</si>
  <si>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</si>
  <si>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</si>
  <si>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</si>
  <si>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</si>
  <si>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</si>
  <si>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</si>
  <si>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</si>
  <si>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</si>
  <si>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</si>
  <si>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</si>
  <si>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</si>
  <si>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</si>
  <si>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</si>
  <si>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</si>
  <si>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</si>
  <si>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</si>
  <si>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</si>
  <si>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</si>
  <si>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</si>
  <si>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</si>
  <si>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</si>
  <si>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</si>
  <si>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</si>
  <si>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</si>
  <si>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</si>
  <si>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</si>
  <si>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</si>
  <si>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</si>
  <si>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</si>
  <si>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</si>
  <si>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</si>
  <si>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</si>
  <si>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</si>
  <si>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</si>
  <si>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</si>
  <si>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</si>
  <si>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</si>
  <si>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</si>
  <si>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</si>
  <si>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</si>
  <si>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</si>
  <si>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</si>
  <si>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</si>
  <si>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</si>
  <si>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</si>
  <si>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</si>
  <si>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</si>
  <si>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</si>
  <si>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</si>
  <si>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</si>
  <si>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</si>
  <si>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</si>
  <si>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</si>
  <si>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</si>
  <si>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</si>
  <si>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</si>
  <si>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</si>
  <si>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</si>
  <si>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</si>
  <si>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</si>
  <si>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</si>
  <si>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</si>
  <si>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</si>
  <si>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</si>
  <si>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</si>
  <si>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</si>
  <si>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</si>
  <si>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</si>
  <si>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</si>
  <si>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</si>
  <si>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</si>
  <si>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</si>
  <si>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</si>
  <si>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</si>
  <si>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</si>
  <si>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</si>
  <si>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</si>
  <si>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</si>
  <si>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</si>
  <si>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</si>
  <si>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</si>
  <si>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</si>
  <si>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</si>
  <si>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</si>
  <si>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</si>
  <si>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</si>
  <si>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</si>
  <si>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</si>
  <si>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</si>
  <si>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</si>
  <si>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</si>
  <si>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</si>
  <si>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</si>
  <si>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</si>
  <si>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</si>
  <si>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</si>
  <si>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</si>
  <si>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</si>
  <si>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</si>
  <si>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</si>
  <si>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</si>
  <si>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</si>
  <si>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</si>
  <si>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</si>
  <si>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</si>
  <si>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</si>
  <si>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</si>
  <si>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</si>
  <si>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</si>
  <si>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</si>
  <si>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</si>
  <si>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</si>
  <si>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</si>
  <si>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</si>
  <si>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</si>
  <si>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</si>
  <si>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</si>
  <si>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</si>
  <si>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</si>
  <si>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</si>
  <si>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</si>
  <si>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</si>
  <si>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</si>
  <si>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</si>
  <si>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</si>
  <si>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</si>
  <si>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</si>
  <si>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</si>
  <si>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</si>
  <si>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</si>
  <si>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</si>
  <si>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</si>
  <si>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</si>
  <si>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</si>
  <si>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</si>
  <si>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</si>
  <si>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</si>
  <si>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</si>
  <si>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</si>
  <si>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</si>
  <si>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</si>
  <si>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</si>
  <si>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</si>
  <si>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</si>
  <si>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</si>
  <si>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</si>
  <si>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</si>
  <si>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</si>
  <si>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</si>
  <si>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</si>
  <si>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</si>
  <si>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</si>
  <si>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</si>
  <si>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</si>
  <si>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</si>
  <si>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</si>
  <si>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</si>
  <si>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</si>
  <si>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</si>
  <si>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</si>
  <si>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</si>
  <si>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</si>
  <si>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</si>
  <si>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</si>
  <si>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</si>
  <si>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</si>
  <si>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</si>
  <si>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</si>
  <si>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</si>
  <si>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</si>
  <si>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</si>
  <si>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</si>
  <si>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</si>
  <si>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</si>
  <si>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</si>
  <si>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</si>
  <si>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</si>
  <si>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</si>
  <si>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</si>
  <si>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</si>
  <si>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</si>
  <si>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</si>
  <si>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</si>
  <si>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</si>
  <si>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</si>
  <si>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</si>
  <si>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</si>
  <si>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</si>
  <si>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</si>
  <si>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</si>
  <si>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</si>
  <si>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</si>
  <si>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</si>
  <si>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</si>
  <si>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</si>
  <si>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</si>
  <si>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</si>
  <si>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</si>
  <si>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</si>
  <si>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</si>
  <si>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</si>
  <si>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</si>
  <si>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</si>
  <si>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</si>
  <si>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</si>
  <si>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</si>
  <si>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</si>
  <si>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</si>
  <si>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</si>
  <si>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</si>
  <si>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</si>
  <si>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</si>
  <si>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</si>
  <si>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</si>
  <si>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</si>
  <si>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</si>
  <si>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</si>
  <si>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</si>
  <si>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</si>
  <si>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</si>
  <si>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</si>
  <si>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</si>
  <si>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</si>
  <si>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</si>
  <si>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</si>
  <si>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</si>
  <si>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</si>
  <si>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</si>
  <si>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</si>
  <si>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</si>
  <si>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</si>
  <si>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</si>
  <si>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</si>
  <si>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</si>
  <si>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</si>
  <si>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</si>
  <si>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</si>
  <si>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</si>
  <si>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</si>
  <si>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</si>
  <si>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</si>
  <si>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</si>
  <si>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</si>
  <si>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</si>
  <si>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</si>
  <si>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</si>
  <si>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</si>
  <si>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</si>
  <si>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</si>
  <si>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</si>
  <si>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</si>
  <si>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</si>
  <si>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</si>
  <si>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</si>
  <si>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</si>
  <si>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</si>
  <si>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</si>
  <si>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</si>
  <si>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</si>
  <si>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</si>
  <si>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</si>
  <si>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</si>
  <si>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</si>
  <si>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</si>
  <si>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</si>
  <si>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</si>
  <si>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</si>
  <si>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</si>
  <si>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</si>
  <si>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</si>
  <si>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</si>
  <si>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</si>
  <si>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</si>
  <si>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</si>
  <si>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</si>
  <si>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</si>
  <si>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</si>
  <si>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</si>
  <si>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</si>
  <si>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</si>
  <si>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</si>
  <si>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</si>
  <si>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</si>
  <si>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</si>
  <si>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</si>
  <si>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</si>
  <si>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</si>
  <si>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</si>
  <si>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</si>
  <si>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</si>
  <si>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</si>
  <si>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</si>
  <si>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</si>
  <si>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</si>
  <si>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</si>
  <si>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</si>
  <si>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</si>
  <si>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</si>
  <si>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</si>
  <si>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</si>
  <si>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</si>
  <si>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</si>
  <si>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</si>
  <si>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</si>
  <si>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</si>
  <si>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</si>
  <si>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</si>
  <si>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</si>
  <si>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</si>
  <si>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</si>
  <si>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</si>
  <si>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</si>
  <si>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</si>
  <si>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</si>
  <si>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</si>
  <si>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</si>
  <si>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</si>
  <si>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</si>
  <si>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</si>
  <si>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</si>
  <si>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</si>
  <si>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</si>
  <si>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</si>
  <si>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</si>
  <si>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</si>
  <si>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</si>
  <si>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</si>
  <si>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</si>
  <si>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</si>
  <si>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</si>
  <si>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</si>
  <si>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</si>
  <si>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</si>
  <si>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</si>
  <si>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</si>
  <si>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</si>
  <si>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</si>
  <si>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</si>
  <si>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</si>
  <si>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</si>
  <si>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</si>
  <si>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</si>
  <si>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</si>
  <si>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</si>
  <si>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</si>
  <si>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</si>
  <si>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</si>
  <si>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</si>
  <si>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</si>
  <si>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</si>
  <si>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</si>
  <si>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</si>
  <si>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</si>
  <si>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</si>
  <si>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</si>
  <si>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</si>
  <si>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</si>
  <si>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</si>
  <si>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</si>
  <si>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</si>
  <si>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</si>
  <si>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</si>
  <si>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</si>
  <si>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</si>
  <si>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</si>
  <si>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</si>
  <si>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</si>
  <si>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</si>
  <si>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</si>
  <si>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</si>
  <si>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</si>
  <si>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</si>
  <si>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</si>
  <si>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</si>
  <si>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</si>
  <si>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</si>
  <si>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</si>
  <si>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</si>
  <si>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</si>
  <si>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</si>
  <si>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</si>
  <si>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</si>
  <si>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</si>
  <si>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</si>
  <si>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</si>
  <si>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</si>
  <si>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</si>
  <si>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</si>
  <si>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</si>
  <si>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</si>
  <si>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</si>
  <si>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</si>
  <si>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</si>
  <si>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</si>
  <si>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</si>
  <si>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</si>
  <si>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</si>
  <si>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</si>
  <si>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</si>
  <si>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</si>
  <si>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</si>
  <si>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</si>
  <si>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</si>
  <si>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</si>
  <si>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</si>
  <si>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</si>
  <si>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</si>
  <si>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</si>
  <si>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</si>
  <si>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</si>
  <si>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</si>
  <si>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</si>
  <si>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</si>
  <si>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</si>
  <si>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</si>
  <si>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</si>
  <si>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</si>
  <si>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</si>
  <si>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</si>
  <si>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</si>
  <si>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</si>
  <si>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</si>
  <si>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</si>
  <si>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</si>
  <si>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</si>
  <si>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</si>
  <si>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</si>
  <si>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</si>
  <si>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</si>
  <si>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</si>
  <si>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</si>
  <si>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</si>
  <si>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</si>
  <si>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</si>
  <si>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</si>
  <si>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</si>
  <si>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</si>
  <si>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</si>
  <si>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</si>
  <si>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</si>
  <si>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</si>
  <si>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</si>
  <si>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</si>
  <si>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</si>
  <si>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</si>
  <si>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</si>
  <si>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</si>
  <si>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</si>
  <si>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</si>
  <si>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</si>
  <si>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</si>
  <si>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</si>
  <si>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</si>
  <si>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</si>
  <si>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</si>
  <si>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</si>
  <si>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</si>
  <si>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</si>
  <si>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</si>
  <si>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</si>
  <si>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</si>
  <si>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</si>
  <si>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</si>
  <si>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</si>
  <si>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</si>
  <si>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</si>
  <si>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</si>
  <si>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</si>
  <si>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</si>
  <si>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</si>
  <si>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</si>
  <si>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</si>
  <si>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</si>
  <si>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</si>
  <si>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</si>
  <si>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</si>
  <si>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</si>
  <si>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</si>
  <si>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</si>
  <si>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</si>
  <si>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</si>
  <si>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</si>
  <si>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</si>
  <si>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</si>
  <si>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</si>
  <si>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</si>
  <si>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</si>
  <si>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</si>
  <si>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</si>
  <si>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</si>
  <si>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</si>
  <si>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</si>
  <si>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</si>
  <si>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</si>
  <si>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</si>
  <si>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</si>
  <si>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</si>
  <si>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</si>
  <si>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</si>
  <si>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</si>
  <si>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</si>
  <si>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</si>
  <si>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</si>
  <si>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</si>
  <si>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</si>
  <si>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</si>
  <si>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</si>
  <si>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</si>
  <si>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</si>
  <si>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</si>
  <si>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</si>
  <si>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</si>
  <si>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</si>
  <si>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</si>
  <si>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</si>
  <si>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</si>
  <si>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</si>
  <si>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</si>
  <si>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</si>
  <si>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</si>
  <si>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</si>
  <si>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</si>
  <si>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</si>
  <si>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</si>
  <si>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</si>
  <si>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</si>
  <si>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</si>
  <si>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</si>
  <si>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</si>
  <si>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</si>
  <si>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</si>
  <si>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</si>
  <si>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</si>
  <si>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</si>
  <si>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</si>
  <si>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</si>
  <si>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</si>
  <si>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</si>
  <si>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</si>
  <si>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</si>
  <si>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</si>
  <si>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</si>
  <si>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</si>
  <si>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</si>
  <si>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</si>
  <si>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</si>
  <si>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</si>
  <si>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</si>
  <si>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</si>
  <si>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</si>
  <si>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</si>
  <si>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</si>
  <si>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</si>
  <si>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</si>
  <si>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</si>
  <si>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</si>
  <si>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</si>
  <si>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</si>
  <si>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</si>
  <si>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</si>
  <si>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</si>
  <si>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</si>
  <si>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</si>
  <si>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</si>
  <si>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</si>
  <si>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</si>
  <si>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</si>
  <si>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</si>
  <si>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</si>
  <si>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</si>
  <si>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</si>
  <si>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</si>
  <si>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</si>
  <si>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</si>
  <si>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</si>
  <si>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</si>
  <si>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</si>
  <si>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</si>
  <si>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</si>
  <si>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</si>
  <si>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</si>
  <si>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</si>
  <si>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</si>
  <si>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</si>
  <si>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</si>
  <si>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</si>
  <si>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</si>
  <si>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</si>
  <si>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</si>
  <si>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</si>
  <si>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</si>
  <si>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</si>
  <si>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</si>
  <si>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</si>
  <si>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</si>
  <si>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</si>
  <si>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</si>
  <si>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</si>
  <si>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</si>
  <si>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</si>
  <si>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</si>
  <si>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</si>
  <si>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</si>
  <si>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</si>
  <si>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</si>
  <si>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</si>
  <si>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</si>
  <si>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</si>
  <si>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</si>
  <si>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</si>
  <si>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</si>
  <si>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</si>
  <si>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</si>
  <si>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</si>
  <si>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</si>
  <si>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</si>
  <si>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</si>
  <si>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</si>
  <si>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</si>
  <si>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</si>
  <si>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</si>
  <si>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</si>
  <si>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</si>
  <si>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</si>
  <si>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</si>
  <si>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</si>
  <si>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</si>
  <si>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</si>
  <si>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</si>
  <si>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</si>
  <si>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</si>
  <si>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</si>
  <si>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</si>
  <si>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</si>
  <si>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</si>
  <si>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</si>
  <si>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</si>
  <si>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</si>
  <si>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</si>
  <si>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</si>
  <si>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</si>
  <si>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</si>
  <si>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</si>
  <si>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</si>
  <si>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</si>
  <si>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</si>
  <si>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</si>
  <si>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</si>
  <si>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</si>
  <si>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</si>
  <si>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</si>
  <si>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</si>
  <si>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</si>
  <si>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</si>
  <si>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</si>
  <si>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</si>
  <si>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</si>
  <si>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</si>
  <si>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</si>
  <si>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</si>
  <si>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</si>
  <si>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</si>
  <si>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</si>
  <si>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</si>
  <si>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</si>
  <si>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</si>
  <si>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</si>
  <si>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</si>
  <si>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</si>
  <si>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</si>
  <si>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</si>
  <si>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</si>
  <si>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</si>
  <si>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</si>
  <si>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</si>
  <si>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</si>
  <si>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</si>
  <si>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</si>
  <si>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</si>
  <si>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</si>
  <si>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</si>
  <si>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</si>
  <si>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</si>
  <si>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</si>
  <si>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</si>
  <si>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</si>
  <si>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</si>
  <si>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</si>
  <si>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</si>
  <si>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</si>
  <si>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</si>
  <si>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</si>
  <si>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</si>
  <si>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</si>
  <si>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</si>
  <si>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</si>
  <si>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</si>
  <si>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</si>
  <si>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</si>
  <si>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</si>
  <si>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</si>
  <si>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</si>
  <si>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</si>
  <si>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</si>
  <si>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</si>
  <si>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</si>
  <si>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</si>
  <si>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</si>
  <si>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</si>
  <si>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</si>
  <si>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</si>
  <si>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</si>
  <si>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</si>
  <si>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</si>
  <si>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</si>
  <si>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</si>
  <si>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</si>
  <si>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</si>
  <si>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</si>
  <si>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</si>
  <si>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</si>
  <si>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</si>
  <si>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</si>
  <si>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</si>
  <si>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</si>
  <si>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</si>
  <si>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</si>
  <si>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</si>
  <si>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</si>
  <si>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</si>
  <si>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</si>
  <si>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</si>
  <si>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</si>
  <si>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</si>
  <si>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</si>
  <si>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</si>
  <si>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</si>
  <si>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</si>
  <si>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</si>
  <si>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</si>
  <si>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</si>
  <si>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</si>
  <si>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</si>
  <si>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</si>
  <si>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</si>
  <si>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</si>
  <si>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</si>
  <si>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</si>
  <si>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</si>
  <si>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</si>
  <si>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</si>
  <si>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</si>
  <si>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</si>
  <si>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</si>
  <si>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</si>
  <si>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</si>
  <si>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</si>
  <si>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</si>
  <si>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</si>
  <si>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</si>
  <si>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</si>
  <si>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</si>
  <si>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</si>
  <si>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</si>
  <si>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</si>
  <si>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</si>
  <si>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</si>
  <si>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</si>
  <si>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</si>
  <si>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</si>
  <si>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</si>
  <si>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</si>
  <si>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</si>
  <si>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</si>
  <si>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</si>
  <si>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</si>
  <si>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</si>
  <si>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</si>
  <si>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</si>
  <si>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</si>
  <si>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</si>
  <si>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</si>
  <si>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</si>
  <si>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</si>
  <si>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</si>
  <si>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</si>
  <si>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</si>
  <si>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</si>
  <si>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</si>
  <si>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</si>
  <si>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</si>
  <si>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</si>
  <si>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</si>
  <si>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</si>
  <si>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</si>
  <si>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</si>
  <si>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</si>
  <si>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</si>
  <si>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</si>
  <si>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</si>
  <si>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</si>
  <si>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</si>
  <si>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</si>
  <si>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</si>
  <si>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</si>
  <si>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</si>
  <si>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</si>
  <si>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</si>
  <si>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</si>
  <si>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</si>
  <si>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</si>
  <si>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</si>
  <si>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</si>
  <si>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</si>
  <si>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</si>
  <si>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</si>
  <si>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</si>
  <si>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</si>
  <si>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</si>
  <si>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</si>
  <si>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</si>
  <si>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</si>
  <si>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</si>
  <si>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</si>
  <si>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</si>
  <si>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</si>
  <si>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</si>
  <si>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</si>
  <si>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</si>
  <si>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</si>
  <si>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</si>
  <si>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</si>
  <si>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</si>
  <si>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</si>
  <si>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</si>
  <si>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</si>
  <si>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</si>
  <si>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</si>
  <si>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</si>
  <si>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</si>
  <si>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</si>
  <si>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</si>
  <si>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</si>
  <si>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</si>
  <si>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</si>
  <si>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</si>
  <si>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</si>
  <si>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</si>
  <si>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</si>
  <si>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</si>
  <si>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</si>
  <si>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</si>
  <si>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</si>
  <si>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</si>
  <si>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</si>
  <si>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</si>
  <si>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</si>
  <si>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</si>
  <si>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</si>
  <si>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</si>
  <si>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</si>
  <si>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</si>
  <si>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</si>
  <si>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</si>
  <si>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</si>
  <si>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</si>
  <si>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</si>
  <si>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</si>
  <si>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</si>
  <si>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</si>
  <si>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</si>
  <si>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</si>
  <si>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</si>
  <si>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</si>
  <si>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</si>
  <si>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</si>
  <si>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</si>
  <si>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</si>
  <si>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</si>
  <si>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</si>
  <si>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</si>
  <si>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</si>
  <si>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</si>
  <si>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</si>
  <si>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</si>
  <si>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</si>
  <si>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</si>
  <si>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</si>
  <si>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</si>
  <si>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</si>
  <si>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</si>
  <si>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</si>
  <si>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</si>
  <si>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</si>
  <si>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</si>
  <si>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</si>
  <si>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</si>
  <si>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</si>
  <si>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</si>
  <si>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</si>
  <si>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</si>
  <si>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</si>
  <si>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</si>
  <si>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</si>
  <si>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</si>
  <si>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</si>
  <si>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</si>
  <si>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</si>
  <si>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</si>
  <si>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</si>
  <si>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</si>
  <si>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</si>
  <si>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</si>
  <si>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</si>
  <si>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</si>
  <si>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</si>
  <si>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</si>
  <si>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</si>
  <si>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</si>
  <si>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</si>
  <si>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</si>
  <si>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</si>
  <si>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</si>
  <si>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</si>
  <si>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</si>
  <si>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</si>
  <si>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</si>
  <si>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</si>
  <si>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</si>
  <si>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</si>
  <si>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</si>
  <si>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</si>
  <si>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</si>
  <si>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</si>
  <si>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</si>
  <si>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</si>
  <si>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</si>
  <si>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</si>
  <si>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</si>
  <si>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</si>
  <si>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</si>
  <si>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</si>
  <si>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</si>
  <si>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</si>
  <si>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</si>
  <si>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</si>
  <si>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</si>
  <si>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</si>
  <si>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</si>
  <si>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</si>
  <si>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</si>
  <si>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</si>
  <si>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</si>
  <si>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</si>
  <si>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</si>
  <si>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</si>
  <si>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</si>
  <si>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</si>
  <si>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</si>
  <si>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</si>
  <si>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</si>
  <si>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</si>
  <si>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</si>
  <si>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</si>
  <si>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</si>
  <si>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</si>
  <si>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</si>
  <si>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</si>
  <si>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</si>
  <si>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</si>
  <si>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</si>
  <si>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</si>
  <si>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</si>
  <si>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</si>
  <si>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</si>
  <si>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</si>
  <si>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</si>
  <si>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</si>
  <si>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</si>
  <si>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</si>
  <si>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</si>
  <si>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</si>
  <si>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</si>
  <si>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</si>
  <si>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</si>
  <si>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</si>
  <si>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</si>
  <si>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</si>
  <si>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</si>
  <si>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</si>
  <si>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</si>
  <si>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</si>
  <si>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</si>
  <si>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</si>
  <si>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</si>
  <si>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</si>
  <si>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</si>
  <si>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</si>
  <si>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</si>
  <si>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</si>
  <si>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</si>
  <si>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</si>
  <si>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</si>
  <si>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</si>
  <si>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</si>
  <si>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</si>
  <si>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</si>
  <si>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</si>
  <si>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</si>
  <si>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</si>
  <si>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</si>
  <si>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</si>
  <si>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</si>
  <si>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</si>
  <si>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</si>
  <si>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</si>
  <si>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</si>
  <si>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</si>
  <si>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</si>
  <si>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</si>
  <si>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</si>
  <si>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</si>
  <si>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</si>
  <si>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</si>
  <si>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</si>
  <si>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</si>
  <si>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</si>
  <si>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</si>
  <si>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</si>
  <si>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</si>
  <si>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</si>
  <si>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</si>
  <si>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</si>
  <si>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</si>
  <si>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</si>
  <si>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</si>
  <si>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</si>
  <si>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</si>
  <si>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</si>
  <si>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</si>
  <si>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</si>
  <si>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</si>
  <si>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</si>
  <si>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</si>
  <si>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</si>
  <si>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</si>
  <si>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</si>
  <si>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</si>
  <si>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</si>
  <si>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</si>
  <si>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</si>
  <si>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</si>
  <si>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</si>
  <si>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</si>
  <si>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</si>
  <si>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</si>
  <si>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</si>
  <si>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</si>
  <si>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</si>
  <si>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</si>
  <si>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</si>
  <si>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</si>
  <si>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</si>
  <si>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</si>
  <si>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</si>
  <si>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</si>
  <si>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</si>
  <si>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</si>
  <si>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</si>
  <si>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</si>
  <si>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</si>
  <si>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</si>
  <si>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</si>
  <si>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</si>
  <si>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</si>
  <si>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</si>
  <si>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</si>
  <si>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</si>
  <si>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</si>
  <si>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</si>
  <si>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</si>
  <si>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</si>
  <si>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</si>
  <si>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</si>
  <si>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</si>
  <si>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</si>
  <si>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</si>
  <si>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</si>
  <si>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</si>
  <si>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</si>
  <si>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</si>
  <si>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</si>
  <si>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</si>
  <si>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</si>
  <si>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</si>
  <si>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</si>
  <si>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</si>
  <si>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</si>
  <si>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</si>
  <si>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</si>
  <si>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</si>
  <si>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</si>
  <si>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</si>
  <si>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</si>
  <si>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</si>
  <si>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</si>
  <si>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</si>
  <si>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</si>
  <si>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</si>
  <si>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</si>
  <si>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</si>
  <si>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</si>
  <si>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</si>
  <si>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</si>
  <si>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</si>
  <si>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</si>
  <si>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</si>
  <si>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</si>
  <si>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</si>
  <si>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</si>
  <si>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</si>
  <si>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</si>
  <si>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</si>
  <si>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</si>
  <si>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</si>
  <si>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</si>
  <si>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</si>
  <si>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</si>
  <si>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</si>
  <si>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</si>
  <si>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</si>
  <si>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</si>
  <si>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</si>
  <si>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</si>
  <si>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</si>
  <si>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</si>
  <si>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</si>
  <si>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</si>
  <si>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</si>
  <si>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</si>
  <si>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</si>
  <si>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</si>
  <si>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</si>
  <si>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</si>
  <si>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</si>
  <si>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</si>
  <si>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</si>
  <si>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</si>
  <si>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</si>
  <si>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</si>
  <si>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</si>
  <si>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</si>
  <si>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</si>
  <si>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</si>
  <si>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</si>
  <si>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</si>
  <si>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</si>
  <si>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</si>
  <si>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</si>
  <si>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</si>
  <si>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</si>
  <si>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</si>
  <si>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</si>
  <si>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</si>
  <si>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</si>
  <si>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</si>
  <si>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</si>
  <si>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</si>
  <si>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</si>
  <si>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</si>
  <si>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</si>
  <si>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</si>
  <si>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</si>
  <si>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</si>
  <si>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</si>
  <si>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</si>
  <si>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</si>
  <si>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</si>
  <si>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</si>
  <si>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</si>
  <si>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</si>
  <si>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</si>
  <si>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</si>
  <si>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</si>
  <si>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</si>
  <si>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</si>
  <si>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</si>
  <si>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</si>
  <si>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</si>
  <si>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</si>
  <si>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</si>
  <si>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</si>
  <si>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</si>
  <si>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</si>
  <si>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</si>
  <si>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</si>
  <si>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</si>
  <si>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</si>
  <si>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</si>
  <si>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</si>
  <si>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</si>
  <si>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</si>
  <si>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</si>
  <si>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</si>
  <si>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</si>
  <si>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</si>
  <si>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</si>
  <si>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</si>
  <si>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</si>
  <si>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</si>
  <si>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</si>
  <si>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</si>
  <si>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</si>
  <si>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</si>
  <si>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</si>
  <si>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</si>
  <si>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</si>
  <si>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</si>
  <si>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</si>
  <si>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</si>
  <si>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</si>
  <si>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</si>
  <si>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</si>
  <si>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</si>
  <si>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</si>
  <si>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</si>
  <si>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</si>
  <si>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</si>
  <si>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</si>
  <si>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</si>
  <si>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</si>
  <si>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</si>
  <si>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</si>
  <si>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</si>
  <si>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</si>
  <si>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</si>
  <si>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</si>
  <si>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</si>
  <si>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</si>
  <si>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</si>
  <si>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</si>
  <si>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</si>
  <si>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</si>
  <si>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</si>
  <si>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</si>
  <si>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</si>
  <si>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</si>
  <si>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</si>
  <si>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</si>
  <si>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</si>
  <si>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</si>
  <si>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</si>
  <si>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</si>
  <si>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</si>
  <si>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</si>
  <si>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</si>
  <si>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</si>
  <si>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</si>
  <si>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</si>
  <si>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</si>
  <si>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</si>
  <si>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</si>
  <si>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</si>
  <si>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</si>
  <si>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</si>
  <si>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</si>
  <si>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</si>
  <si>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</si>
  <si>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</si>
  <si>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</si>
  <si>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</si>
  <si>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</si>
  <si>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</si>
  <si>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</si>
  <si>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</si>
  <si>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</si>
  <si>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</si>
  <si>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</si>
  <si>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</si>
  <si>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</si>
  <si>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</si>
  <si>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</si>
  <si>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</si>
  <si>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</si>
  <si>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</si>
  <si>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</si>
  <si>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</si>
  <si>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</si>
  <si>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</si>
  <si>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</si>
  <si>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</si>
  <si>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</si>
  <si>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</si>
  <si>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</si>
  <si>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</si>
  <si>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</si>
  <si>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</si>
  <si>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</si>
  <si>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</si>
  <si>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</si>
  <si>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</si>
  <si>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</si>
  <si>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</si>
  <si>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</si>
  <si>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</si>
  <si>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</si>
  <si>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</si>
  <si>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</si>
  <si>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</si>
  <si>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</si>
  <si>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</si>
  <si>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</si>
  <si>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</si>
  <si>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</si>
  <si>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</si>
  <si>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</si>
  <si>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</si>
  <si>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</si>
  <si>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</si>
  <si>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</si>
  <si>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</si>
  <si>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</si>
  <si>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</si>
  <si>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</si>
  <si>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</si>
  <si>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</si>
  <si>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</si>
  <si>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</si>
  <si>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</si>
  <si>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</si>
  <si>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</si>
  <si>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</si>
  <si>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</si>
  <si>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</si>
  <si>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</si>
  <si>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</si>
  <si>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</si>
  <si>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</si>
  <si>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</si>
  <si>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</si>
  <si>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</si>
  <si>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</si>
  <si>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</si>
  <si>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</si>
  <si>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</si>
  <si>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</si>
  <si>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</si>
  <si>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</si>
  <si>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</si>
  <si>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</si>
  <si>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</si>
  <si>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</si>
  <si>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</si>
  <si>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</si>
  <si>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</si>
  <si>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</si>
  <si>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</si>
  <si>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</si>
  <si>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</si>
  <si>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</si>
  <si>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</si>
  <si>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</si>
  <si>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</si>
  <si>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</si>
  <si>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</si>
  <si>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</si>
  <si>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</si>
  <si>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</si>
  <si>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</si>
  <si>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</si>
  <si>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</si>
  <si>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</si>
  <si>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</si>
  <si>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</si>
  <si>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</si>
  <si>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</si>
  <si>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</si>
  <si>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</si>
  <si>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</si>
  <si>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</si>
  <si>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</si>
  <si>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</si>
  <si>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</si>
  <si>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</si>
  <si>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</si>
  <si>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</si>
  <si>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</si>
  <si>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</si>
  <si>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</si>
  <si>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</si>
  <si>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</si>
  <si>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</si>
  <si>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</si>
  <si>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</si>
  <si>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</si>
  <si>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</si>
  <si>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</si>
  <si>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</si>
  <si>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</si>
  <si>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</si>
  <si>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</si>
  <si>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</si>
  <si>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</si>
  <si>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</si>
  <si>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</si>
  <si>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</si>
  <si>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</si>
  <si>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</si>
  <si>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</si>
  <si>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</si>
  <si>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</si>
  <si>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</si>
  <si>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</si>
  <si>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</si>
  <si>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</si>
  <si>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</si>
  <si>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</si>
  <si>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</si>
  <si>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</si>
  <si>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</si>
  <si>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</si>
  <si>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</si>
  <si>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</si>
  <si>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</si>
  <si>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</si>
  <si>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</si>
  <si>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</si>
  <si>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</si>
  <si>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</si>
  <si>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</si>
  <si>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</si>
  <si>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</si>
  <si>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</si>
  <si>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</si>
  <si>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</si>
  <si>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</si>
  <si>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</si>
  <si>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</si>
  <si>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</si>
  <si>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</si>
  <si>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</si>
  <si>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</si>
  <si>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</si>
  <si>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</si>
  <si>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</si>
  <si>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</si>
  <si>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</si>
  <si>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</si>
  <si>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</si>
  <si>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</si>
  <si>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</si>
  <si>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</si>
  <si>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</si>
  <si>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</si>
  <si>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</si>
  <si>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</si>
  <si>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</si>
  <si>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</si>
  <si>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</si>
  <si>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</si>
  <si>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</si>
  <si>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</si>
  <si>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</si>
  <si>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</si>
  <si>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</si>
  <si>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</si>
  <si>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</si>
  <si>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</si>
  <si>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</si>
  <si>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</si>
  <si>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</si>
  <si>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</si>
  <si>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</si>
  <si>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</si>
  <si>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</si>
  <si>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</si>
  <si>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</si>
  <si>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</si>
  <si>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</si>
  <si>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</si>
  <si>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</si>
  <si>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</si>
  <si>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</si>
  <si>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</si>
  <si>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</si>
  <si>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</si>
  <si>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</si>
  <si>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</si>
  <si>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</si>
  <si>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</si>
  <si>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</si>
  <si>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</si>
  <si>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</si>
  <si>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</si>
  <si>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</si>
  <si>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</si>
  <si>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</si>
  <si>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</si>
  <si>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</si>
  <si>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</si>
  <si>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</si>
  <si>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</si>
  <si>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</si>
  <si>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</si>
  <si>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</si>
  <si>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</si>
  <si>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</si>
  <si>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</si>
  <si>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</si>
  <si>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</si>
  <si>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</si>
  <si>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</si>
  <si>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</si>
  <si>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</si>
  <si>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</si>
  <si>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</si>
  <si>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</si>
  <si>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</si>
  <si>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</si>
  <si>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</si>
  <si>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</si>
  <si>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</si>
  <si>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</si>
  <si>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</si>
  <si>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</si>
  <si>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</si>
  <si>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</si>
  <si>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</si>
  <si>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</si>
  <si>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</si>
  <si>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</si>
  <si>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</si>
  <si>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</si>
  <si>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</si>
  <si>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</si>
  <si>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</si>
  <si>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</si>
  <si>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</si>
  <si>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</si>
  <si>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</si>
  <si>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</si>
  <si>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</si>
  <si>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</si>
  <si>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</si>
  <si>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</si>
  <si>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</si>
  <si>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</si>
  <si>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</si>
  <si>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</si>
  <si>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</si>
  <si>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</si>
  <si>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</si>
  <si>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</si>
  <si>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</si>
  <si>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</si>
  <si>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</si>
  <si>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</si>
  <si>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</si>
  <si>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</si>
  <si>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</si>
  <si>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</si>
  <si>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</si>
  <si>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</si>
  <si>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</si>
  <si>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</si>
  <si>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</si>
  <si>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</si>
  <si>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</si>
  <si>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</si>
  <si>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</si>
  <si>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</si>
  <si>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</si>
  <si>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</si>
  <si>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</si>
  <si>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</si>
  <si>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</si>
  <si>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</si>
  <si>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</si>
  <si>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</si>
  <si>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</si>
  <si>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</si>
  <si>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</si>
  <si>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</si>
  <si>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</si>
  <si>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</si>
  <si>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</si>
  <si>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</si>
  <si>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</si>
  <si>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</si>
  <si>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</si>
  <si>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</si>
  <si>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</si>
  <si>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</si>
  <si>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</si>
  <si>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</si>
  <si>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</si>
  <si>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</si>
  <si>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</si>
  <si>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</si>
  <si>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</si>
  <si>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</si>
  <si>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</si>
  <si>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</si>
  <si>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</si>
  <si>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</si>
  <si>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</si>
  <si>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</si>
  <si>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</si>
  <si>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</si>
  <si>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</si>
  <si>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</si>
  <si>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</si>
  <si>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</si>
  <si>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</si>
  <si>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</si>
  <si>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</si>
  <si>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</si>
  <si>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</si>
  <si>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</si>
  <si>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</si>
  <si>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</si>
  <si>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</si>
  <si>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</si>
  <si>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</si>
  <si>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</si>
  <si>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</si>
  <si>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</si>
  <si>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</si>
  <si>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</si>
  <si>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</si>
  <si>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</si>
  <si>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</si>
  <si>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</si>
  <si>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</si>
  <si>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</si>
  <si>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</si>
  <si>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</si>
  <si>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</si>
  <si>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</si>
  <si>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</si>
  <si>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</si>
  <si>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</si>
  <si>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</si>
  <si>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</si>
  <si>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</si>
  <si>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</si>
  <si>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</si>
  <si>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</si>
  <si>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</si>
  <si>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</si>
  <si>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</si>
  <si>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</si>
  <si>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</si>
  <si>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</si>
  <si>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</si>
  <si>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</si>
  <si>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</si>
  <si>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</si>
  <si>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</si>
  <si>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</si>
  <si>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</si>
  <si>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</si>
  <si>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</si>
  <si>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</si>
  <si>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</si>
  <si>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</si>
  <si>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</si>
  <si>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</si>
  <si>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</si>
  <si>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</si>
  <si>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</si>
  <si>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</si>
  <si>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</si>
  <si>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</si>
  <si>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</si>
  <si>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</si>
  <si>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</si>
  <si>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</si>
  <si>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</si>
  <si>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</si>
  <si>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</si>
  <si>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</si>
  <si>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</si>
  <si>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</si>
  <si>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</si>
  <si>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</si>
  <si>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</si>
  <si>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</si>
  <si>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</si>
  <si>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</si>
  <si>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</si>
  <si>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</si>
  <si>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</si>
  <si>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</si>
  <si>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</si>
  <si>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</si>
  <si>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</si>
  <si>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</si>
  <si>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</si>
  <si>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</si>
  <si>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</si>
  <si>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</si>
  <si>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</si>
  <si>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</si>
  <si>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</si>
  <si>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</si>
  <si>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</si>
  <si>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</si>
  <si>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</si>
  <si>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</si>
  <si>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</si>
  <si>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</si>
  <si>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</si>
  <si>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</si>
  <si>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</si>
  <si>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</si>
  <si>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</si>
  <si>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</si>
  <si>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</si>
  <si>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</si>
  <si>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</si>
  <si>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</si>
  <si>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</si>
  <si>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</si>
  <si>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</si>
  <si>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</si>
  <si>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</si>
  <si>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</si>
  <si>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</si>
  <si>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</si>
  <si>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</si>
  <si>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</si>
  <si>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</si>
  <si>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</si>
  <si>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</si>
  <si>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</si>
  <si>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</si>
  <si>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</si>
  <si>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</si>
  <si>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</si>
  <si>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</si>
  <si>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</si>
  <si>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</si>
  <si>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</si>
  <si>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</si>
  <si>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</si>
  <si>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</si>
  <si>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</si>
  <si>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</si>
  <si>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</si>
  <si>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</si>
  <si>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</si>
  <si>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</si>
  <si>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</si>
  <si>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</si>
  <si>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</si>
  <si>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</si>
  <si>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</si>
  <si>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</si>
  <si>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</si>
  <si>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</si>
  <si>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</si>
  <si>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</si>
  <si>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</si>
  <si>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</si>
  <si>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</si>
  <si>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</si>
  <si>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</si>
  <si>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</si>
  <si>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</si>
  <si>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</si>
  <si>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</si>
  <si>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</si>
  <si>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</si>
  <si>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</si>
  <si>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</si>
  <si>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</si>
  <si>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</si>
  <si>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</si>
  <si>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</si>
  <si>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</si>
  <si>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</si>
  <si>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</si>
  <si>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</si>
  <si>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</si>
  <si>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</si>
  <si>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</si>
  <si>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</si>
  <si>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</si>
  <si>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</si>
  <si>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</si>
  <si>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</si>
  <si>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</si>
  <si>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</si>
  <si>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</si>
  <si>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</si>
  <si>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</si>
  <si>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</si>
  <si>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</si>
  <si>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</si>
  <si>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</si>
  <si>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</si>
  <si>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</si>
  <si>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</si>
  <si>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</si>
  <si>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</si>
  <si>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</si>
  <si>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</si>
  <si>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</si>
  <si>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</si>
  <si>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</si>
  <si>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</si>
  <si>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</si>
  <si>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</si>
  <si>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</si>
  <si>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</si>
  <si>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</si>
  <si>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</si>
  <si>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</si>
  <si>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</si>
  <si>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</si>
  <si>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</si>
  <si>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</si>
  <si>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</si>
  <si>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</si>
  <si>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</si>
  <si>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</si>
  <si>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</si>
  <si>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</si>
  <si>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</si>
  <si>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</si>
  <si>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</si>
  <si>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</si>
  <si>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</si>
  <si>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</si>
  <si>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</si>
  <si>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</si>
  <si>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</si>
  <si>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</si>
  <si>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</si>
  <si>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</si>
  <si>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</si>
  <si>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</si>
  <si>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</si>
  <si>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</si>
  <si>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</si>
  <si>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</si>
  <si>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</si>
  <si>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</si>
  <si>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</si>
  <si>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</si>
  <si>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</si>
  <si>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</si>
  <si>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</si>
  <si>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</si>
  <si>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</si>
  <si>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</si>
  <si>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</si>
  <si>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</si>
  <si>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</si>
  <si>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</si>
  <si>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</si>
  <si>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</si>
  <si>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</si>
  <si>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</si>
  <si>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</si>
  <si>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</si>
  <si>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</si>
  <si>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</si>
  <si>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</si>
  <si>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</si>
  <si>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</si>
  <si>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</si>
  <si>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</si>
  <si>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</si>
  <si>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</si>
  <si>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</si>
  <si>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</si>
  <si>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</si>
  <si>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</si>
  <si>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</si>
  <si>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</si>
  <si>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</si>
  <si>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</si>
  <si>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</si>
  <si>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</si>
  <si>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</si>
  <si>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</si>
  <si>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</si>
  <si>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</si>
  <si>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</si>
  <si>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</si>
  <si>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</si>
  <si>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</si>
  <si>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</si>
  <si>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</si>
  <si>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</si>
  <si>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</si>
  <si>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</si>
  <si>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</si>
  <si>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</si>
  <si>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</si>
  <si>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</si>
  <si>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</si>
  <si>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</si>
  <si>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</si>
  <si>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</si>
  <si>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</si>
  <si>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</si>
  <si>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</si>
  <si>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</si>
  <si>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</si>
  <si>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</si>
  <si>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</si>
  <si>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</si>
  <si>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</si>
  <si>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</si>
  <si>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</si>
  <si>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</si>
  <si>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</si>
  <si>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</si>
  <si>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</si>
  <si>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</si>
  <si>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</si>
  <si>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</si>
  <si>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</si>
  <si>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</si>
  <si>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</si>
  <si>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</si>
  <si>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</si>
  <si>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</si>
  <si>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</si>
  <si>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</si>
  <si>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</si>
  <si>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</si>
  <si>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</si>
  <si>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</si>
  <si>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</si>
  <si>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</si>
  <si>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</si>
  <si>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</si>
  <si>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</si>
  <si>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</si>
  <si>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</si>
  <si>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</si>
  <si>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</si>
  <si>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</si>
  <si>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</si>
  <si>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</si>
  <si>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</si>
  <si>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</si>
  <si>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</si>
  <si>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</si>
  <si>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</si>
  <si>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</si>
  <si>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</si>
  <si>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</si>
  <si>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</si>
  <si>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</si>
  <si>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</si>
  <si>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</si>
  <si>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</si>
  <si>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</si>
  <si>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</si>
  <si>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</si>
  <si>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</si>
  <si>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</si>
  <si>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</si>
  <si>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</si>
  <si>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</si>
  <si>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</si>
  <si>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</si>
  <si>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</si>
  <si>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</si>
  <si>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</si>
  <si>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</si>
  <si>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</si>
  <si>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</si>
  <si>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</si>
  <si>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</si>
  <si>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</si>
  <si>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</si>
  <si>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</si>
  <si>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</si>
  <si>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</si>
  <si>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</si>
  <si>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</si>
  <si>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</si>
  <si>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</si>
  <si>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</si>
  <si>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</si>
  <si>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</si>
  <si>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</si>
  <si>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</si>
  <si>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</si>
  <si>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</si>
  <si>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</si>
  <si>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</si>
  <si>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</si>
  <si>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</si>
  <si>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</si>
  <si>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</si>
  <si>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</si>
  <si>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</si>
  <si>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</si>
  <si>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</si>
  <si>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</si>
  <si>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</si>
  <si>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</si>
  <si>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</si>
  <si>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</si>
  <si>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</si>
  <si>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</si>
  <si>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</si>
  <si>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</si>
  <si>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</si>
  <si>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</si>
  <si>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</si>
  <si>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</si>
  <si>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</si>
  <si>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</si>
  <si>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</si>
  <si>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</si>
  <si>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</si>
  <si>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</si>
  <si>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</si>
  <si>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</si>
  <si>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</si>
  <si>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</si>
  <si>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</si>
  <si>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</si>
  <si>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</si>
  <si>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</si>
  <si>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</si>
  <si>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</si>
  <si>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</si>
  <si>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</si>
  <si>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</si>
  <si>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</si>
  <si>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</si>
  <si>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</si>
  <si>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</si>
  <si>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</si>
  <si>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</si>
  <si>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</si>
  <si>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</si>
  <si>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</si>
  <si>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</si>
  <si>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</si>
  <si>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</si>
  <si>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</si>
  <si>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</si>
  <si>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</si>
  <si>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</si>
  <si>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</si>
  <si>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</si>
  <si>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</si>
  <si>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</si>
  <si>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</si>
  <si>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</si>
  <si>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</si>
  <si>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</si>
  <si>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</si>
  <si>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</si>
  <si>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</si>
  <si>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</si>
  <si>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</si>
  <si>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</si>
  <si>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</si>
  <si>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</si>
  <si>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</si>
  <si>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</si>
  <si>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</si>
  <si>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</si>
  <si>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</si>
  <si>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</si>
  <si>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</si>
  <si>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</si>
  <si>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</si>
  <si>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</si>
  <si>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</si>
  <si>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</si>
  <si>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</si>
  <si>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</si>
  <si>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</si>
  <si>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</si>
  <si>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</si>
  <si>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</si>
  <si>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</si>
  <si>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</si>
  <si>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</si>
  <si>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</si>
  <si>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</si>
  <si>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</si>
  <si>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</si>
  <si>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</si>
  <si>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</si>
  <si>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</si>
  <si>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</si>
  <si>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</si>
  <si>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</si>
  <si>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</si>
  <si>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</si>
  <si>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</si>
  <si>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</si>
  <si>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</si>
  <si>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</si>
  <si>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</si>
  <si>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</si>
  <si>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</si>
  <si>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</si>
  <si>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</si>
  <si>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</si>
  <si>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</si>
  <si>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</si>
  <si>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</si>
  <si>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</si>
  <si>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</si>
  <si>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</si>
  <si>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</si>
  <si>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</si>
  <si>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</si>
  <si>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</si>
  <si>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</si>
  <si>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</si>
  <si>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</si>
  <si>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</si>
  <si>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</si>
  <si>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</si>
  <si>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</si>
  <si>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</si>
  <si>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</si>
  <si>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</si>
  <si>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</si>
  <si>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</si>
  <si>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</si>
  <si>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</si>
  <si>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</si>
  <si>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</si>
  <si>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</si>
  <si>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</si>
  <si>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</si>
  <si>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</si>
  <si>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</si>
  <si>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</si>
  <si>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</si>
  <si>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</si>
  <si>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</si>
  <si>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</si>
  <si>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</si>
  <si>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</si>
  <si>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</si>
  <si>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</si>
  <si>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</si>
  <si>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</si>
  <si>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</si>
  <si>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</si>
  <si>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</si>
  <si>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</si>
  <si>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</si>
  <si>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</si>
  <si>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</si>
  <si>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</si>
  <si>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</si>
  <si>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</si>
  <si>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</si>
  <si>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</si>
  <si>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</si>
  <si>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</si>
  <si>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</si>
  <si>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</si>
  <si>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</si>
  <si>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</si>
  <si>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</si>
  <si>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</si>
  <si>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</si>
  <si>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</si>
  <si>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</si>
  <si>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</si>
  <si>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</si>
  <si>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</si>
  <si>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</si>
  <si>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</si>
  <si>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</si>
  <si>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</si>
  <si>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</si>
  <si>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</si>
  <si>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</si>
  <si>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</si>
  <si>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</si>
  <si>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</si>
  <si>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</si>
  <si>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</si>
  <si>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</si>
  <si>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</si>
  <si>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</si>
  <si>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</si>
  <si>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</si>
  <si>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</si>
  <si>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</si>
  <si>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</si>
  <si>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</si>
  <si>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</si>
  <si>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</si>
  <si>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</si>
  <si>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</si>
  <si>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</si>
  <si>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</si>
  <si>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</si>
  <si>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</si>
  <si>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</si>
  <si>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</si>
  <si>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</si>
  <si>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</si>
  <si>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</si>
  <si>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</si>
  <si>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</si>
  <si>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</si>
  <si>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</si>
  <si>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</si>
  <si>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</si>
  <si>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</si>
  <si>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</si>
  <si>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</si>
  <si>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</si>
  <si>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</si>
  <si>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</si>
  <si>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</si>
  <si>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</si>
  <si>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</si>
  <si>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</si>
  <si>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</si>
  <si>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</si>
  <si>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</si>
  <si>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</si>
  <si>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</si>
  <si>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</si>
  <si>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</si>
  <si>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</si>
  <si>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</si>
  <si>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</si>
  <si>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</si>
  <si>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</si>
  <si>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</si>
  <si>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</si>
  <si>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</si>
  <si>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</si>
  <si>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</si>
  <si>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</si>
  <si>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</si>
  <si>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</si>
  <si>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</si>
  <si>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</si>
  <si>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</si>
  <si>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</si>
  <si>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</si>
  <si>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</si>
  <si>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</si>
  <si>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</si>
  <si>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</si>
  <si>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</si>
  <si>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</si>
  <si>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</si>
  <si>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</si>
  <si>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</si>
  <si>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</si>
  <si>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</si>
  <si>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</si>
  <si>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</si>
  <si>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</si>
  <si>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</si>
  <si>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</si>
  <si>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</si>
  <si>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</si>
  <si>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</si>
  <si>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</si>
  <si>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</si>
  <si>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</si>
  <si>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</si>
  <si>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</si>
  <si>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</si>
  <si>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</si>
  <si>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</si>
  <si>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</si>
  <si>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</si>
  <si>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</si>
  <si>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</si>
  <si>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</si>
  <si>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</si>
  <si>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</si>
  <si>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</si>
  <si>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</si>
  <si>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</si>
  <si>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</si>
  <si>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</si>
  <si>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</si>
  <si>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</si>
  <si>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</si>
  <si>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</si>
  <si>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</si>
  <si>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</si>
  <si>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</si>
  <si>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</si>
  <si>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</si>
  <si>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</si>
  <si>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</si>
  <si>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</si>
  <si>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</si>
  <si>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</si>
  <si>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</si>
  <si>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</si>
  <si>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</si>
  <si>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</si>
  <si>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</si>
  <si>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</si>
  <si>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</si>
  <si>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</si>
  <si>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</si>
  <si>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</si>
  <si>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</si>
  <si>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</si>
  <si>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</si>
  <si>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</si>
  <si>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</si>
  <si>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</si>
  <si>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</si>
  <si>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</si>
  <si>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</si>
  <si>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</si>
  <si>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</si>
  <si>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</si>
  <si>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</si>
  <si>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</si>
  <si>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</si>
  <si>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</si>
  <si>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</si>
  <si>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</si>
  <si>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</si>
  <si>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</si>
  <si>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</si>
  <si>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</si>
  <si>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</si>
  <si>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</si>
  <si>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</si>
  <si>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</si>
  <si>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</si>
  <si>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</si>
  <si>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</si>
  <si>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</si>
  <si>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</si>
  <si>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</si>
  <si>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</si>
  <si>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</si>
  <si>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</si>
  <si>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</si>
  <si>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</si>
  <si>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</si>
  <si>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</si>
  <si>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</si>
  <si>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</si>
  <si>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</si>
  <si>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</si>
  <si>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</si>
  <si>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</si>
  <si>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</si>
  <si>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</si>
  <si>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</si>
  <si>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</si>
  <si>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</si>
  <si>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</si>
  <si>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</si>
  <si>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</si>
  <si>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</si>
  <si>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</si>
  <si>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</si>
  <si>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</si>
  <si>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</si>
  <si>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</si>
  <si>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</si>
  <si>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</si>
  <si>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</si>
  <si>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</si>
  <si>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</si>
  <si>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</si>
  <si>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</si>
  <si>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</si>
  <si>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</si>
  <si>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</si>
  <si>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</si>
  <si>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</si>
  <si>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</si>
  <si>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</si>
  <si>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</si>
  <si>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</si>
  <si>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</si>
  <si>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</si>
  <si>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</si>
  <si>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</si>
  <si>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</si>
  <si>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</si>
  <si>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</si>
  <si>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</si>
  <si>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</si>
  <si>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</si>
  <si>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</si>
  <si>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</si>
  <si>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</si>
  <si>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</si>
  <si>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</si>
  <si>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</si>
  <si>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</si>
  <si>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</si>
  <si>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</si>
  <si>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</si>
  <si>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</si>
  <si>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</si>
  <si>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</si>
  <si>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</si>
  <si>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</si>
  <si>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</si>
  <si>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</si>
  <si>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</si>
  <si>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</si>
  <si>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</si>
  <si>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</si>
  <si>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</si>
  <si>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</si>
  <si>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</si>
  <si>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</si>
  <si>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</si>
  <si>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</si>
  <si>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</si>
  <si>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</si>
  <si>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</si>
  <si>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</si>
  <si>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</si>
  <si>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</si>
  <si>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</si>
  <si>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</si>
  <si>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</si>
  <si>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</si>
  <si>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</si>
  <si>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</si>
  <si>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</si>
  <si>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</si>
  <si>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</si>
  <si>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</si>
  <si>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</si>
  <si>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</si>
  <si>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</si>
  <si>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</si>
  <si>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</si>
  <si>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</si>
  <si>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</si>
  <si>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</si>
  <si>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</si>
  <si>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</si>
  <si>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</si>
  <si>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</si>
  <si>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</si>
  <si>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</si>
  <si>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</si>
  <si>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</si>
  <si>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</si>
  <si>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</si>
  <si>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</si>
  <si>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</si>
  <si>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</si>
  <si>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</si>
  <si>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</si>
  <si>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</si>
  <si>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</si>
  <si>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</si>
  <si>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</si>
  <si>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</si>
  <si>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</si>
  <si>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</si>
  <si>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</si>
  <si>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</si>
  <si>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</si>
  <si>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</si>
  <si>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</si>
  <si>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</si>
  <si>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</si>
  <si>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</si>
  <si>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</si>
  <si>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</si>
  <si>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</si>
  <si>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</si>
  <si>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</si>
  <si>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</si>
  <si>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</si>
  <si>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</si>
  <si>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</si>
  <si>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</si>
  <si>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</si>
  <si>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</si>
  <si>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</si>
  <si>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</si>
  <si>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</si>
  <si>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</si>
  <si>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</si>
  <si>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</si>
  <si>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</si>
  <si>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</si>
  <si>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</si>
  <si>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</si>
  <si>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</si>
  <si>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</si>
  <si>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</si>
  <si>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</si>
  <si>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</si>
  <si>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</si>
  <si>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</si>
  <si>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</si>
  <si>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</si>
  <si>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</si>
  <si>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</si>
  <si>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</si>
  <si>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</si>
  <si>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</si>
  <si>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</si>
  <si>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</si>
  <si>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</si>
  <si>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</si>
  <si>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</si>
  <si>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</si>
  <si>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</si>
  <si>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</si>
  <si>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</si>
  <si>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</si>
  <si>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</si>
  <si>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</si>
  <si>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</si>
  <si>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</si>
  <si>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</si>
  <si>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</si>
  <si>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</si>
  <si>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</si>
  <si>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</si>
  <si>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</si>
  <si>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</si>
  <si>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</si>
  <si>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</si>
  <si>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</si>
  <si>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</si>
  <si>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</si>
  <si>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</si>
  <si>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</si>
  <si>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</si>
  <si>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</si>
  <si>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</si>
  <si>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</si>
  <si>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</si>
  <si>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</si>
  <si>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</si>
  <si>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</si>
  <si>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</si>
  <si>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</si>
  <si>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</si>
  <si>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</si>
  <si>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</si>
  <si>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</si>
  <si>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</si>
  <si>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</si>
  <si>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</si>
  <si>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</si>
  <si>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</si>
  <si>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</si>
  <si>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</si>
  <si>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</si>
  <si>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</si>
  <si>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</si>
  <si>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</si>
  <si>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</si>
  <si>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</si>
  <si>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</si>
  <si>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</si>
  <si>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</si>
  <si>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</si>
  <si>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</si>
  <si>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</si>
  <si>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</si>
  <si>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</si>
  <si>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</si>
  <si>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</si>
  <si>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</si>
  <si>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</si>
  <si>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</si>
  <si>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</si>
  <si>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</si>
  <si>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</si>
  <si>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</si>
  <si>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</si>
  <si>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</si>
  <si>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</si>
  <si>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</si>
  <si>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</si>
  <si>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</si>
  <si>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</si>
  <si>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</si>
  <si>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</si>
  <si>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</si>
  <si>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</si>
  <si>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</si>
  <si>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</si>
  <si>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</si>
  <si>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</si>
  <si>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</si>
  <si>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</si>
  <si>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</si>
  <si>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</si>
  <si>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</si>
  <si>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</si>
  <si>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</si>
  <si>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</si>
  <si>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</si>
  <si>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</si>
  <si>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</si>
  <si>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</si>
  <si>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</si>
  <si>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</si>
  <si>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</si>
  <si>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</si>
  <si>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</si>
  <si>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</si>
  <si>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</si>
  <si>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</si>
  <si>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</si>
  <si>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</si>
  <si>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</si>
  <si>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</si>
  <si>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</si>
  <si>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</si>
  <si>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</si>
  <si>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</si>
  <si>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</si>
  <si>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</si>
  <si>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</si>
  <si>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</si>
  <si>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</si>
  <si>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</si>
  <si>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</si>
  <si>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</si>
  <si>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</si>
  <si>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</si>
  <si>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</si>
  <si>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</si>
  <si>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</si>
  <si>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</si>
  <si>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</si>
  <si>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</si>
  <si>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</si>
  <si>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</si>
  <si>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</si>
  <si>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</si>
  <si>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</si>
  <si>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</si>
  <si>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</si>
  <si>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</si>
  <si>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</si>
  <si>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</si>
  <si>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</si>
  <si>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</si>
  <si>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</si>
  <si>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</si>
  <si>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</si>
  <si>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</si>
  <si>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</si>
  <si>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</si>
  <si>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</si>
  <si>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</si>
  <si>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</si>
  <si>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</si>
  <si>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</si>
  <si>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</si>
  <si>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</si>
  <si>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</si>
  <si>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</si>
  <si>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</si>
  <si>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</si>
  <si>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</si>
  <si>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</si>
  <si>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</si>
  <si>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</si>
  <si>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</si>
  <si>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</si>
  <si>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</si>
  <si>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</si>
  <si>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</si>
  <si>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</si>
  <si>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</si>
  <si>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</si>
  <si>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</si>
  <si>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</si>
  <si>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</si>
  <si>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</si>
  <si>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</si>
  <si>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</si>
  <si>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</si>
  <si>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</si>
  <si>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</si>
  <si>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</si>
  <si>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</si>
  <si>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</si>
  <si>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</si>
  <si>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</si>
  <si>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</si>
  <si>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</si>
  <si>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</si>
  <si>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</si>
  <si>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</si>
  <si>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</si>
  <si>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</si>
  <si>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</si>
  <si>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</si>
  <si>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</si>
  <si>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</si>
  <si>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</si>
  <si>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</si>
  <si>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</si>
  <si>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</si>
  <si>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</si>
  <si>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</si>
  <si>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</si>
  <si>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</si>
  <si>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</si>
  <si>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</si>
  <si>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</si>
  <si>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</si>
  <si>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</si>
  <si>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</si>
  <si>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</si>
  <si>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</si>
  <si>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</si>
  <si>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</si>
  <si>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</si>
  <si>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</si>
  <si>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</si>
  <si>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</si>
  <si>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</si>
  <si>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</si>
  <si>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</si>
  <si>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</si>
  <si>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</si>
  <si>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</si>
  <si>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</si>
  <si>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</si>
  <si>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</si>
  <si>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</si>
  <si>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</si>
  <si>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</si>
  <si>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</si>
  <si>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</si>
  <si>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</si>
  <si>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</si>
  <si>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</si>
  <si>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</si>
  <si>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</si>
  <si>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</si>
  <si>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</si>
  <si>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</si>
  <si>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</si>
  <si>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</si>
  <si>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</si>
  <si>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</si>
  <si>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</si>
  <si>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</si>
  <si>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</si>
  <si>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</si>
  <si>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</si>
  <si>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</si>
  <si>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</si>
  <si>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</si>
  <si>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</si>
  <si>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</si>
  <si>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</si>
  <si>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</si>
  <si>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</si>
  <si>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</si>
  <si>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</si>
  <si>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</si>
  <si>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</si>
  <si>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</si>
  <si>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</si>
  <si>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</si>
  <si>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</si>
  <si>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</si>
  <si>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</si>
  <si>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</si>
  <si>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</si>
  <si>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</si>
  <si>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</si>
  <si>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</si>
  <si>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</si>
  <si>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</si>
  <si>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</si>
  <si>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</si>
  <si>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</si>
  <si>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</si>
  <si>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</si>
  <si>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</si>
  <si>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</si>
  <si>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</si>
  <si>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</si>
  <si>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</si>
  <si>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</si>
  <si>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</si>
  <si>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</si>
  <si>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</si>
  <si>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</si>
  <si>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</si>
  <si>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</si>
  <si>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</si>
  <si>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</si>
  <si>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</si>
  <si>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</si>
  <si>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</si>
  <si>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</si>
  <si>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</si>
  <si>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</si>
  <si>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</si>
  <si>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</si>
  <si>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</si>
  <si>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</si>
  <si>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</si>
  <si>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</si>
  <si>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</si>
  <si>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</si>
  <si>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</si>
  <si>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</si>
  <si>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</si>
  <si>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</si>
  <si>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</si>
  <si>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</si>
  <si>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</si>
  <si>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</si>
  <si>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</si>
  <si>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</si>
  <si>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</si>
  <si>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</si>
  <si>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</si>
  <si>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</si>
  <si>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</si>
  <si>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</si>
  <si>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</si>
  <si>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</si>
  <si>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</si>
  <si>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</si>
  <si>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</si>
  <si>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</si>
  <si>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</si>
  <si>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</si>
  <si>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</si>
  <si>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</si>
  <si>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</si>
  <si>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</si>
  <si>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</si>
  <si>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</si>
  <si>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</si>
  <si>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</si>
  <si>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</si>
  <si>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</si>
  <si>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</si>
  <si>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</si>
  <si>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</si>
  <si>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</si>
  <si>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</si>
  <si>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</si>
  <si>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</si>
  <si>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</si>
  <si>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</si>
  <si>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</si>
  <si>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</si>
  <si>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</si>
  <si>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</si>
  <si>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</si>
  <si>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</si>
  <si>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</si>
  <si>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</si>
  <si>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</si>
  <si>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</si>
  <si>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</si>
  <si>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</si>
  <si>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</si>
  <si>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</si>
  <si>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</si>
  <si>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</si>
  <si>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</si>
  <si>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</si>
  <si>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</si>
  <si>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</si>
  <si>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</si>
  <si>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</si>
  <si>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</si>
  <si>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</si>
  <si>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</si>
  <si>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</si>
  <si>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</si>
  <si>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</si>
  <si>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</si>
  <si>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</si>
  <si>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</si>
  <si>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</si>
  <si>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</si>
  <si>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</si>
  <si>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</si>
  <si>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</si>
  <si>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</si>
  <si>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</si>
  <si>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</si>
  <si>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</si>
  <si>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</si>
  <si>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</si>
  <si>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</si>
  <si>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</si>
  <si>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</si>
  <si>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</si>
  <si>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</si>
  <si>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</si>
  <si>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</si>
  <si>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</si>
  <si>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</si>
  <si>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</si>
  <si>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</si>
  <si>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</si>
  <si>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</si>
  <si>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</si>
  <si>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</si>
  <si>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</si>
  <si>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</si>
  <si>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</si>
  <si>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</si>
  <si>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</si>
  <si>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</si>
  <si>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</si>
  <si>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</si>
  <si>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</si>
  <si>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</si>
  <si>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</si>
  <si>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</si>
  <si>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</si>
  <si>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</si>
  <si>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</si>
  <si>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</si>
  <si>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</si>
  <si>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</si>
  <si>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</si>
  <si>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</si>
  <si>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</si>
  <si>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</si>
  <si>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</si>
  <si>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</si>
  <si>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</si>
  <si>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</si>
  <si>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</si>
  <si>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</si>
  <si>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</si>
  <si>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</si>
  <si>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</si>
  <si>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</si>
  <si>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</si>
  <si>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</si>
  <si>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</si>
  <si>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</si>
  <si>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</si>
  <si>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</si>
  <si>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</si>
  <si>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</si>
  <si>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</si>
  <si>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</si>
  <si>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</si>
  <si>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</si>
  <si>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</si>
  <si>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</si>
  <si>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</si>
  <si>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</si>
  <si>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</si>
  <si>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</si>
  <si>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</si>
  <si>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</si>
  <si>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</si>
  <si>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</si>
  <si>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</si>
  <si>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</si>
  <si>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</si>
  <si>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</si>
  <si>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</si>
  <si>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</si>
  <si>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</si>
  <si>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</si>
  <si>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</si>
  <si>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</si>
  <si>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</si>
  <si>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</si>
  <si>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</si>
  <si>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</si>
  <si>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</si>
  <si>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</si>
  <si>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</si>
  <si>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</si>
  <si>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</si>
  <si>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</si>
  <si>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</si>
  <si>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</si>
  <si>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</si>
  <si>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</si>
  <si>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</si>
  <si>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</si>
  <si>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</si>
  <si>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</si>
  <si>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</si>
  <si>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</si>
  <si>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</si>
  <si>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</si>
  <si>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</si>
  <si>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</si>
  <si>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</si>
  <si>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</si>
  <si>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</si>
  <si>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</si>
  <si>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</si>
  <si>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</si>
  <si>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</si>
  <si>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</si>
  <si>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</si>
  <si>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</si>
  <si>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</si>
  <si>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</si>
  <si>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</si>
  <si>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</si>
  <si>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</si>
  <si>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</si>
  <si>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</si>
  <si>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</si>
  <si>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</si>
  <si>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</si>
  <si>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</si>
  <si>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</si>
  <si>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</si>
  <si>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</si>
  <si>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</si>
  <si>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</si>
  <si>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</si>
  <si>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</si>
  <si>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</si>
  <si>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</si>
  <si>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</si>
  <si>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</si>
  <si>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</si>
  <si>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</si>
  <si>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</si>
  <si>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</si>
  <si>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</si>
  <si>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</si>
  <si>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</si>
  <si>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</si>
  <si>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</si>
  <si>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</si>
  <si>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</si>
  <si>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</si>
  <si>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</si>
  <si>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</si>
  <si>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</si>
  <si>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</si>
  <si>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</si>
  <si>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</si>
  <si>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</si>
  <si>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</si>
  <si>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</si>
  <si>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</si>
  <si>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</si>
  <si>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</si>
  <si>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</si>
  <si>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</si>
  <si>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</si>
  <si>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</si>
  <si>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</si>
  <si>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</si>
  <si>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</si>
  <si>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</si>
  <si>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</si>
  <si>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</si>
  <si>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</si>
  <si>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</si>
  <si>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</si>
  <si>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</si>
  <si>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</si>
  <si>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</si>
  <si>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</si>
  <si>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</si>
  <si>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</si>
  <si>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</si>
  <si>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</si>
  <si>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</si>
  <si>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</si>
  <si>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</si>
  <si>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</si>
  <si>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</si>
  <si>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</si>
  <si>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</si>
  <si>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</si>
  <si>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</si>
  <si>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</si>
  <si>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</si>
  <si>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</si>
  <si>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</si>
  <si>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</si>
  <si>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</si>
  <si>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</si>
  <si>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</si>
  <si>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</si>
  <si>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</si>
  <si>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</si>
  <si>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</si>
  <si>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</si>
  <si>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</si>
  <si>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</si>
  <si>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</si>
  <si>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</si>
  <si>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</si>
  <si>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</si>
  <si>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</si>
  <si>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</si>
  <si>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</si>
  <si>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</si>
  <si>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</si>
  <si>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</si>
  <si>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</si>
  <si>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</si>
  <si>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</si>
  <si>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</si>
  <si>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</si>
  <si>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</si>
  <si>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</si>
  <si>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</si>
  <si>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</si>
  <si>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</si>
  <si>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</si>
  <si>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</si>
  <si>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</si>
  <si>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</si>
  <si>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</si>
  <si>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</si>
  <si>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</si>
  <si>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</si>
  <si>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</si>
  <si>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</si>
  <si>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</si>
  <si>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</si>
  <si>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</si>
  <si>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</si>
  <si>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</si>
  <si>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</si>
  <si>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</si>
  <si>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</si>
  <si>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</si>
  <si>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</si>
  <si>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</si>
  <si>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</si>
  <si>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</si>
  <si>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</si>
  <si>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</si>
  <si>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</si>
  <si>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</si>
  <si>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</si>
  <si>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</si>
  <si>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</si>
  <si>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</si>
  <si>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</si>
  <si>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</si>
  <si>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</si>
  <si>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</si>
  <si>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</si>
  <si>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</si>
  <si>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</si>
  <si>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</si>
  <si>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</si>
  <si>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</si>
  <si>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</si>
  <si>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</si>
  <si>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</si>
  <si>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</si>
  <si>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</si>
  <si>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</si>
  <si>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</si>
  <si>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</si>
  <si>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</si>
  <si>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</si>
  <si>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</si>
  <si>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</si>
  <si>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</si>
  <si>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</si>
  <si>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</si>
  <si>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</si>
  <si>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</si>
  <si>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</si>
  <si>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</si>
  <si>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</si>
  <si>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</si>
  <si>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</si>
  <si>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</si>
  <si>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</si>
  <si>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</si>
  <si>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</si>
  <si>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</si>
  <si>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</si>
  <si>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</si>
  <si>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</si>
  <si>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</si>
  <si>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</si>
  <si>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</si>
  <si>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</si>
  <si>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</si>
  <si>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</si>
  <si>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</si>
  <si>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</si>
  <si>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</si>
  <si>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</si>
  <si>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</si>
  <si>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</si>
  <si>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</si>
  <si>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</si>
  <si>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</si>
  <si>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</si>
  <si>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</si>
  <si>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</si>
  <si>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</si>
  <si>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</si>
  <si>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</si>
  <si>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</si>
  <si>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</si>
  <si>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</si>
  <si>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</si>
  <si>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</si>
  <si>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</si>
  <si>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</si>
  <si>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</si>
  <si>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</si>
  <si>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</si>
  <si>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</si>
  <si>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</si>
  <si>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</si>
  <si>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</si>
  <si>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</si>
  <si>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</si>
  <si>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</si>
  <si>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</si>
  <si>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</si>
  <si>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</si>
  <si>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</si>
  <si>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</si>
  <si>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</si>
  <si>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</si>
  <si>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</si>
  <si>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</si>
  <si>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</si>
  <si>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</si>
  <si>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</si>
  <si>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</si>
  <si>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</si>
  <si>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</si>
  <si>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</si>
  <si>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</si>
  <si>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</si>
  <si>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</si>
  <si>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</si>
  <si>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</si>
  <si>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</si>
  <si>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</si>
  <si>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</si>
  <si>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</si>
  <si>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</si>
  <si>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</si>
  <si>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</si>
  <si>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</si>
  <si>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</si>
  <si>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</si>
  <si>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</si>
  <si>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</si>
  <si>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</si>
  <si>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</si>
  <si>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</si>
  <si>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</si>
  <si>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</si>
  <si>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</si>
  <si>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</si>
  <si>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</si>
  <si>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</si>
  <si>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</si>
  <si>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</si>
  <si>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</si>
  <si>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</si>
  <si>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</si>
  <si>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</si>
  <si>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</si>
  <si>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</si>
  <si>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</si>
  <si>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</si>
  <si>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</si>
  <si>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</si>
  <si>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</si>
  <si>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</si>
  <si>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</si>
  <si>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</si>
  <si>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</si>
  <si>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</si>
  <si>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</si>
  <si>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</si>
  <si>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</si>
  <si>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</si>
  <si>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</si>
  <si>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</si>
  <si>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</si>
  <si>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</si>
  <si>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</si>
  <si>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</si>
  <si>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</si>
  <si>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</si>
  <si>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</si>
  <si>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</si>
  <si>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</si>
  <si>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</si>
  <si>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</si>
  <si>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</si>
  <si>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</si>
  <si>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</si>
  <si>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</si>
  <si>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</si>
  <si>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</si>
  <si>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</si>
  <si>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</si>
  <si>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</si>
  <si>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</si>
  <si>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</si>
  <si>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</si>
  <si>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</si>
  <si>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</si>
  <si>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</si>
  <si>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</si>
  <si>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</si>
  <si>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</si>
  <si>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</si>
  <si>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</si>
  <si>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</si>
  <si>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</si>
  <si>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</si>
  <si>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</si>
  <si>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</si>
  <si>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</si>
  <si>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</si>
  <si>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</si>
  <si>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</si>
  <si>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</si>
  <si>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</si>
  <si>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</si>
  <si>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</si>
  <si>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</si>
  <si>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</si>
  <si>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</si>
  <si>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</si>
  <si>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</si>
  <si>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</si>
  <si>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</si>
  <si>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</si>
  <si>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</si>
  <si>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</si>
  <si>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</si>
  <si>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</si>
  <si>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</si>
  <si>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</si>
  <si>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</si>
  <si>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</si>
  <si>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</si>
  <si>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</si>
  <si>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</si>
  <si>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</si>
  <si>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</si>
  <si>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</si>
  <si>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</si>
  <si>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</si>
  <si>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</si>
  <si>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</si>
  <si>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</si>
  <si>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</si>
  <si>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</si>
  <si>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</si>
  <si>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</si>
  <si>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</si>
  <si>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</si>
  <si>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</si>
  <si>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</si>
  <si>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</si>
  <si>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</si>
  <si>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</si>
  <si>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</si>
  <si>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</si>
  <si>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</si>
  <si>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</si>
  <si>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</si>
  <si>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</si>
  <si>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</si>
  <si>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</si>
  <si>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</si>
  <si>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</si>
  <si>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</si>
  <si>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</si>
  <si>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</si>
  <si>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</si>
  <si>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</si>
  <si>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</si>
  <si>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</si>
  <si>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</si>
  <si>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</si>
  <si>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</si>
  <si>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</si>
  <si>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</si>
  <si>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</si>
  <si>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</si>
  <si>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</si>
  <si>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</si>
  <si>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</si>
  <si>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</si>
  <si>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</si>
  <si>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</si>
  <si>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</si>
  <si>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</si>
  <si>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</si>
  <si>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</si>
  <si>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</si>
  <si>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</si>
  <si>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</si>
  <si>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</si>
  <si>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</si>
  <si>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</si>
  <si>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</si>
  <si>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</si>
  <si>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</si>
  <si>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</si>
  <si>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</si>
  <si>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</si>
  <si>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</si>
  <si>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</si>
  <si>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</si>
  <si>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</si>
  <si>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</si>
  <si>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</si>
  <si>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</si>
  <si>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</si>
  <si>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</si>
  <si>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</si>
  <si>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</si>
  <si>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</si>
  <si>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</si>
  <si>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</si>
  <si>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</si>
  <si>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</si>
  <si>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</si>
  <si>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</si>
  <si>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</si>
  <si>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</si>
  <si>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</si>
  <si>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</si>
  <si>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</si>
  <si>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</si>
  <si>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</si>
  <si>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</si>
  <si>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</si>
  <si>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</si>
  <si>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</si>
  <si>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</si>
  <si>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</si>
  <si>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</si>
  <si>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</si>
  <si>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</si>
  <si>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</si>
  <si>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</si>
  <si>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</si>
  <si>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</si>
  <si>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</si>
  <si>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</si>
  <si>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</si>
  <si>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</si>
  <si>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</si>
  <si>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</si>
  <si>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</si>
  <si>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</si>
  <si>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</si>
  <si>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</si>
  <si>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</si>
  <si>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</si>
  <si>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</si>
  <si>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</si>
  <si>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</si>
  <si>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</si>
  <si>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</si>
  <si>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</si>
  <si>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</si>
  <si>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</si>
  <si>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</si>
  <si>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</si>
  <si>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</si>
  <si>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</si>
  <si>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</si>
  <si>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</si>
  <si>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</si>
  <si>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</si>
  <si>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</si>
  <si>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</si>
  <si>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</si>
  <si>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</si>
  <si>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</si>
  <si>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</si>
  <si>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</si>
  <si>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</si>
  <si>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</si>
  <si>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</si>
  <si>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</si>
  <si>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</si>
  <si>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</si>
  <si>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</si>
  <si>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</si>
  <si>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</si>
  <si>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</si>
  <si>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</si>
  <si>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</si>
  <si>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</si>
  <si>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</si>
  <si>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</si>
  <si>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</si>
  <si>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</si>
  <si>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</si>
  <si>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</si>
  <si>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</si>
  <si>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</si>
  <si>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</si>
  <si>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</si>
  <si>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</si>
  <si>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</si>
  <si>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</si>
  <si>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</si>
  <si>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</si>
  <si>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</si>
  <si>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</si>
  <si>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</si>
  <si>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</si>
  <si>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</si>
  <si>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</si>
  <si>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</si>
  <si>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</si>
  <si>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</si>
  <si>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</si>
  <si>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</si>
  <si>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</si>
  <si>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</si>
  <si>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</si>
  <si>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</si>
  <si>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</si>
  <si>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</si>
  <si>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</si>
  <si>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</si>
  <si>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</si>
  <si>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</si>
  <si>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</si>
  <si>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</si>
  <si>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</si>
  <si>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</si>
  <si>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</si>
  <si>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</si>
  <si>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</si>
  <si>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</si>
  <si>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</si>
  <si>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</si>
  <si>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</si>
  <si>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</si>
  <si>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</si>
  <si>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</si>
  <si>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</si>
  <si>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</si>
  <si>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</si>
  <si>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</si>
  <si>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</si>
  <si>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</si>
  <si>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</si>
  <si>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</si>
  <si>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</si>
  <si>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</si>
  <si>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</si>
  <si>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</si>
  <si>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</si>
  <si>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</si>
  <si>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</si>
  <si>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</si>
  <si>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</si>
  <si>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</si>
  <si>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</si>
  <si>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</si>
  <si>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</si>
  <si>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</si>
  <si>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</si>
  <si>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</si>
  <si>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</si>
  <si>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</si>
  <si>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</si>
  <si>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</si>
  <si>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</si>
  <si>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</si>
  <si>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</si>
  <si>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</si>
  <si>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</si>
  <si>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</si>
  <si>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</si>
  <si>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</si>
  <si>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</si>
  <si>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</si>
  <si>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</si>
  <si>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</si>
  <si>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</si>
  <si>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</si>
  <si>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</si>
  <si>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</si>
  <si>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</si>
  <si>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</si>
  <si>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</si>
  <si>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</si>
  <si>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</si>
  <si>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</si>
  <si>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</si>
  <si>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</si>
  <si>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</si>
  <si>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</si>
  <si>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</si>
  <si>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</si>
  <si>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</si>
  <si>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</si>
  <si>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</si>
  <si>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</si>
  <si>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</si>
  <si>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</si>
  <si>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</si>
  <si>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</si>
  <si>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</si>
  <si>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</si>
  <si>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</si>
  <si>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</si>
  <si>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</si>
  <si>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</si>
  <si>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</si>
  <si>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</si>
  <si>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</si>
  <si>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</si>
  <si>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</si>
  <si>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</si>
  <si>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</si>
  <si>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</si>
  <si>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</si>
  <si>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</si>
  <si>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</si>
  <si>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</si>
  <si>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</si>
  <si>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</si>
  <si>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</si>
  <si>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</si>
  <si>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</si>
  <si>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</si>
  <si>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</si>
  <si>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</si>
  <si>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</si>
  <si>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</si>
  <si>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</si>
  <si>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</si>
  <si>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</si>
  <si>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</si>
  <si>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</si>
  <si>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</si>
  <si>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</si>
  <si>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</si>
  <si>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</si>
  <si>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</si>
  <si>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</si>
  <si>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</si>
  <si>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</si>
  <si>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</si>
  <si>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</si>
  <si>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</si>
  <si>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</si>
  <si>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</si>
  <si>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</si>
  <si>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</si>
  <si>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</si>
  <si>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</si>
  <si>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</si>
  <si>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</si>
  <si>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</si>
  <si>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</si>
  <si>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</si>
  <si>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</si>
  <si>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</si>
  <si>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</si>
  <si>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</si>
  <si>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</si>
  <si>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</si>
  <si>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</si>
  <si>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</si>
  <si>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</si>
  <si>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</si>
  <si>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</si>
  <si>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</si>
  <si>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</si>
  <si>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</si>
  <si>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</si>
  <si>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</si>
  <si>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</si>
  <si>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</si>
  <si>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</si>
  <si>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</si>
  <si>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</si>
  <si>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</si>
  <si>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</si>
  <si>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</si>
  <si>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</si>
  <si>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</si>
  <si>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</si>
  <si>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</si>
  <si>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</si>
  <si>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</si>
  <si>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</si>
  <si>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</si>
  <si>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</si>
  <si>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</si>
  <si>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</si>
  <si>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</si>
  <si>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</si>
  <si>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</si>
  <si>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</si>
  <si>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</si>
  <si>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</si>
  <si>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</si>
  <si>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</si>
  <si>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</si>
  <si>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</si>
  <si>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</si>
  <si>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</si>
  <si>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</si>
  <si>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</si>
  <si>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</si>
  <si>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</si>
  <si>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</si>
  <si>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</si>
  <si>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</si>
  <si>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</si>
  <si>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</si>
  <si>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</si>
  <si>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</si>
  <si>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</si>
  <si>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</si>
  <si>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</si>
  <si>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</si>
  <si>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</si>
  <si>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</si>
  <si>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</si>
  <si>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</si>
  <si>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</si>
  <si>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</si>
  <si>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</si>
  <si>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</si>
  <si>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</si>
  <si>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</si>
  <si>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</si>
  <si>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</si>
  <si>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</si>
  <si>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</si>
  <si>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</si>
  <si>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</si>
  <si>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</si>
  <si>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</si>
  <si>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</si>
  <si>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</si>
  <si>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</si>
  <si>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</si>
  <si>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</si>
  <si>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</si>
  <si>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</si>
  <si>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</si>
  <si>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</si>
  <si>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</si>
  <si>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</si>
  <si>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</si>
  <si>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</si>
  <si>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</si>
  <si>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</si>
  <si>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</si>
  <si>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</si>
  <si>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</si>
  <si>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</si>
  <si>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</si>
  <si>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</si>
  <si>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</si>
  <si>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</si>
  <si>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</si>
  <si>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</si>
  <si>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</si>
  <si>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</si>
  <si>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</si>
  <si>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</si>
  <si>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</si>
  <si>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</si>
  <si>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</si>
  <si>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</si>
  <si>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</si>
  <si>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</si>
  <si>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</si>
  <si>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</si>
  <si>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</si>
  <si>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</si>
  <si>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</si>
  <si>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</si>
  <si>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</si>
  <si>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</si>
  <si>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</si>
  <si>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</si>
  <si>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</si>
  <si>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</si>
  <si>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</si>
  <si>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</si>
  <si>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</si>
  <si>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</si>
  <si>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</si>
  <si>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</si>
  <si>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</si>
  <si>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</si>
  <si>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</si>
  <si>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</si>
  <si>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</si>
  <si>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</si>
  <si>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</si>
  <si>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</si>
  <si>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</si>
  <si>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</si>
  <si>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</si>
  <si>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</si>
  <si>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</si>
  <si>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</si>
  <si>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</si>
  <si>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</si>
  <si>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</si>
  <si>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</si>
  <si>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</si>
  <si>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</si>
  <si>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</si>
  <si>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</si>
  <si>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</si>
  <si>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</si>
  <si>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</si>
  <si>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</si>
  <si>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</si>
  <si>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</si>
  <si>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</si>
  <si>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</si>
  <si>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</si>
  <si>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</si>
  <si>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</si>
  <si>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</si>
  <si>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</si>
  <si>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</si>
  <si>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</si>
  <si>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</si>
  <si>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</si>
  <si>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</si>
  <si>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</si>
  <si>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</si>
  <si>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</si>
  <si>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</si>
  <si>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</si>
  <si>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</si>
  <si>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</si>
  <si>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</si>
  <si>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</si>
  <si>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</si>
  <si>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</si>
  <si>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</si>
  <si>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</si>
  <si>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</si>
  <si>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</si>
  <si>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</si>
  <si>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</si>
  <si>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</si>
  <si>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</si>
  <si>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</si>
  <si>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</si>
  <si>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</si>
  <si>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</si>
  <si>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</si>
  <si>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</si>
  <si>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</si>
  <si>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</si>
  <si>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</si>
  <si>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</si>
  <si>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</si>
  <si>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</si>
  <si>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</si>
  <si>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</si>
  <si>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</si>
  <si>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</si>
  <si>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</si>
  <si>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</si>
  <si>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</si>
  <si>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</si>
  <si>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</si>
  <si>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</si>
  <si>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</si>
  <si>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</si>
  <si>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</si>
  <si>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</si>
  <si>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</si>
  <si>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</si>
  <si>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</si>
  <si>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</si>
  <si>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</si>
  <si>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</si>
  <si>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</si>
  <si>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</si>
  <si>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</si>
  <si>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</si>
  <si>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</si>
  <si>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</si>
  <si>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</si>
  <si>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</si>
  <si>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</si>
  <si>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</si>
  <si>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</si>
  <si>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</si>
  <si>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</si>
  <si>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</si>
  <si>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</si>
  <si>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</si>
  <si>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</si>
  <si>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</si>
  <si>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</si>
  <si>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</si>
  <si>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</si>
  <si>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</si>
  <si>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</si>
  <si>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</si>
  <si>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</si>
  <si>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</si>
  <si>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</si>
  <si>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</si>
  <si>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</si>
  <si>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</si>
  <si>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</si>
  <si>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</si>
  <si>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</si>
  <si>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</si>
  <si>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</si>
  <si>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</si>
  <si>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</si>
  <si>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</si>
  <si>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</si>
  <si>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</si>
  <si>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</si>
  <si>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</si>
  <si>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</si>
  <si>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</si>
  <si>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</si>
  <si>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</si>
  <si>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</si>
  <si>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</si>
  <si>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</si>
  <si>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</si>
  <si>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</si>
  <si>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</si>
  <si>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</si>
  <si>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</si>
  <si>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</si>
  <si>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</si>
  <si>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</si>
  <si>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</si>
  <si>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</si>
  <si>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</si>
  <si>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</si>
  <si>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</si>
  <si>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</si>
  <si>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</si>
  <si>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</si>
  <si>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</si>
  <si>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</si>
  <si>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</si>
  <si>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</si>
  <si>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</si>
  <si>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</si>
  <si>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</si>
  <si>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</si>
  <si>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</si>
  <si>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</si>
  <si>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</si>
  <si>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</si>
  <si>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</si>
  <si>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</si>
  <si>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</si>
  <si>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</si>
  <si>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</si>
  <si>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</si>
  <si>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</si>
  <si>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</si>
  <si>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</si>
  <si>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</si>
  <si>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</si>
  <si>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</si>
  <si>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</si>
  <si>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</si>
  <si>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</si>
  <si>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</si>
  <si>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</si>
  <si>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</si>
  <si>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</si>
  <si>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</si>
  <si>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</si>
  <si>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</si>
  <si>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</si>
  <si>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</si>
  <si>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</si>
  <si>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</si>
  <si>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</si>
  <si>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</si>
  <si>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</si>
  <si>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</si>
  <si>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</si>
  <si>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</si>
  <si>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</si>
  <si>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</si>
  <si>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</si>
  <si>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</si>
  <si>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</si>
  <si>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</si>
  <si>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</si>
  <si>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</si>
  <si>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</si>
  <si>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</si>
  <si>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</si>
  <si>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</si>
  <si>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</si>
  <si>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</si>
  <si>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</si>
  <si>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</si>
  <si>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</si>
  <si>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</si>
  <si>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</si>
  <si>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</si>
  <si>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</si>
  <si>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</si>
  <si>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</si>
  <si>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</si>
  <si>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</si>
  <si>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</si>
  <si>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</si>
  <si>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</si>
  <si>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</si>
  <si>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</si>
  <si>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</si>
  <si>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</si>
  <si>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</si>
  <si>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</si>
  <si>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</si>
  <si>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</si>
  <si>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</si>
  <si>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</si>
  <si>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</si>
  <si>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</si>
  <si>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</si>
  <si>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</si>
  <si>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</si>
  <si>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</si>
  <si>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</si>
  <si>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</si>
  <si>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</si>
  <si>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</si>
  <si>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</si>
  <si>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</si>
  <si>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</si>
  <si>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</si>
  <si>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</si>
  <si>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</si>
  <si>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</si>
  <si>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</si>
  <si>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</si>
  <si>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</si>
  <si>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</si>
  <si>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</si>
  <si>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</si>
  <si>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</si>
  <si>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</si>
  <si>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</si>
  <si>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</si>
  <si>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</si>
  <si>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</si>
  <si>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</si>
  <si>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</si>
  <si>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</si>
  <si>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</si>
  <si>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</si>
  <si>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</si>
  <si>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</si>
  <si>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</si>
  <si>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</si>
  <si>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</si>
  <si>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</si>
  <si>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</si>
  <si>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</si>
  <si>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</si>
  <si>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</si>
  <si>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</si>
  <si>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</si>
  <si>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</si>
  <si>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</si>
  <si>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</si>
  <si>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</si>
  <si>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</si>
  <si>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</si>
  <si>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</si>
  <si>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</si>
  <si>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</si>
  <si>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</si>
  <si>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</si>
  <si>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</si>
  <si>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</si>
  <si>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</si>
  <si>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</si>
  <si>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</si>
  <si>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</si>
  <si>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</si>
  <si>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</si>
  <si>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</si>
  <si>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</si>
  <si>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</si>
  <si>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</si>
  <si>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</si>
  <si>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</si>
  <si>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</si>
  <si>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</si>
  <si>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</si>
  <si>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</si>
  <si>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</si>
  <si>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</si>
  <si>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</si>
  <si>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</si>
  <si>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</si>
  <si>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</si>
  <si>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</si>
  <si>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</si>
  <si>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</si>
  <si>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</si>
  <si>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</si>
  <si>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</si>
  <si>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</si>
  <si>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</si>
  <si>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</si>
  <si>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</si>
  <si>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</si>
  <si>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</si>
  <si>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</si>
  <si>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</si>
  <si>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</si>
  <si>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</si>
  <si>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</si>
  <si>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</si>
  <si>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</si>
  <si>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</si>
  <si>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</si>
  <si>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</si>
  <si>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</si>
  <si>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</si>
  <si>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</si>
  <si>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</si>
  <si>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</si>
  <si>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</si>
  <si>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</si>
  <si>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</si>
  <si>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</si>
  <si>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</si>
  <si>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</si>
  <si>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</si>
  <si>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</si>
  <si>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</si>
  <si>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</si>
  <si>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</si>
  <si>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</si>
  <si>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</si>
  <si>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</si>
  <si>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</si>
  <si>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</si>
  <si>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</si>
  <si>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</si>
  <si>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</si>
  <si>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</si>
  <si>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</si>
  <si>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</si>
  <si>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</si>
  <si>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</si>
  <si>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</si>
  <si>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</si>
  <si>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</si>
  <si>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</si>
  <si>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</si>
  <si>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</si>
  <si>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</si>
  <si>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</si>
  <si>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</si>
  <si>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</si>
  <si>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</si>
  <si>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</si>
  <si>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</si>
  <si>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</si>
  <si>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</si>
  <si>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</si>
  <si>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</si>
  <si>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</si>
  <si>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</si>
  <si>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</si>
  <si>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</si>
  <si>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</si>
  <si>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</si>
  <si>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</si>
  <si>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</si>
  <si>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</si>
  <si>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</si>
  <si>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</si>
  <si>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</si>
  <si>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</si>
  <si>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</si>
  <si>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</si>
  <si>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</si>
  <si>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</si>
  <si>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</si>
  <si>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</si>
  <si>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</si>
  <si>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</si>
  <si>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</si>
  <si>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</si>
  <si>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</si>
  <si>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</si>
  <si>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</si>
  <si>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</si>
  <si>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</si>
  <si>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</si>
  <si>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</si>
  <si>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</si>
  <si>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</si>
  <si>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</si>
  <si>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</si>
  <si>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</si>
  <si>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</si>
  <si>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</si>
  <si>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</si>
  <si>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</si>
  <si>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</si>
  <si>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</si>
  <si>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</si>
  <si>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</si>
  <si>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</si>
  <si>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</si>
  <si>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</si>
  <si>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</si>
  <si>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</si>
  <si>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</si>
  <si>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</si>
  <si>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</si>
  <si>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</si>
  <si>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</si>
  <si>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</si>
  <si>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</si>
  <si>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</si>
  <si>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</si>
  <si>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</si>
  <si>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</si>
  <si>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</si>
  <si>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</si>
  <si>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</si>
  <si>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</si>
  <si>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</si>
  <si>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</si>
  <si>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</si>
  <si>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</si>
  <si>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</si>
  <si>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</si>
  <si>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</si>
  <si>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</si>
  <si>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</si>
  <si>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</si>
  <si>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</si>
  <si>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</si>
  <si>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</si>
  <si>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</si>
  <si>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</si>
  <si>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</si>
  <si>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</si>
  <si>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</si>
  <si>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</si>
  <si>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</si>
  <si>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</si>
  <si>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</si>
  <si>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</si>
  <si>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</si>
  <si>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</si>
  <si>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</si>
  <si>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</si>
  <si>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</si>
  <si>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</si>
  <si>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</si>
  <si>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</si>
  <si>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</si>
  <si>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</si>
  <si>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</si>
  <si>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</si>
  <si>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</si>
  <si>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</si>
  <si>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</si>
  <si>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</si>
  <si>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</si>
  <si>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</si>
  <si>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</si>
  <si>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</si>
  <si>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</si>
  <si>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</si>
  <si>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</si>
  <si>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</si>
  <si>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</si>
  <si>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</si>
  <si>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</si>
  <si>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</si>
  <si>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</si>
  <si>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</si>
  <si>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</si>
  <si>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</si>
  <si>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</si>
  <si>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</si>
  <si>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</si>
  <si>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</si>
  <si>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</si>
  <si>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</si>
  <si>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</si>
  <si>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</si>
  <si>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</si>
  <si>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</si>
  <si>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</si>
  <si>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</si>
  <si>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</si>
  <si>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</si>
  <si>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</si>
  <si>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</si>
  <si>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</si>
  <si>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</si>
  <si>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</si>
  <si>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</si>
  <si>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</si>
  <si>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</si>
  <si>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</si>
  <si>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</si>
  <si>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</si>
  <si>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</si>
  <si>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</si>
  <si>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</si>
  <si>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</si>
  <si>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</si>
  <si>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</si>
  <si>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</si>
  <si>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</si>
  <si>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</si>
  <si>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</si>
  <si>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</si>
  <si>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</si>
  <si>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</si>
  <si>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</si>
  <si>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</si>
  <si>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</si>
  <si>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</si>
  <si>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</si>
  <si>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</si>
  <si>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</si>
  <si>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</si>
  <si>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</si>
  <si>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</si>
  <si>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</si>
  <si>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</si>
  <si>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</si>
  <si>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</si>
  <si>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</si>
  <si>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</si>
  <si>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</si>
  <si>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</si>
  <si>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</si>
  <si>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</si>
  <si>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</si>
  <si>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</si>
  <si>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</si>
  <si>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</si>
  <si>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</si>
  <si>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</si>
  <si>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</si>
  <si>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</si>
  <si>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</si>
  <si>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</si>
  <si>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</si>
  <si>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</si>
  <si>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</si>
  <si>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</si>
  <si>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</si>
  <si>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</si>
  <si>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</si>
  <si>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</si>
  <si>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</si>
  <si>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</si>
  <si>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</si>
  <si>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</si>
  <si>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</si>
  <si>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</si>
  <si>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</si>
  <si>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</si>
  <si>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</si>
  <si>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</si>
  <si>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</si>
  <si>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</si>
  <si>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</si>
  <si>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</si>
  <si>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</si>
  <si>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</si>
  <si>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</si>
  <si>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</si>
  <si>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</si>
  <si>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</si>
  <si>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</si>
  <si>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</si>
  <si>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</si>
  <si>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</si>
  <si>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</si>
  <si>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</si>
  <si>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</si>
  <si>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</si>
  <si>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</si>
  <si>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</si>
  <si>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</si>
  <si>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</si>
  <si>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</si>
  <si>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</si>
  <si>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</si>
  <si>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</si>
  <si>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</si>
  <si>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</si>
  <si>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</si>
  <si>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</si>
  <si>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</si>
  <si>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</si>
  <si>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</si>
  <si>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</si>
  <si>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</si>
  <si>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</si>
  <si>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</si>
  <si>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</si>
  <si>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</si>
  <si>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</si>
  <si>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</si>
  <si>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</si>
  <si>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</si>
  <si>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</si>
  <si>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</si>
  <si>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</si>
  <si>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</si>
  <si>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</si>
  <si>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</si>
  <si>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</si>
  <si>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</si>
  <si>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</si>
  <si>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</si>
  <si>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</si>
  <si>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</si>
  <si>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</si>
  <si>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</si>
  <si>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</si>
  <si>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</si>
  <si>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</si>
  <si>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</si>
  <si>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</si>
  <si>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</si>
  <si>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</si>
  <si>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</si>
  <si>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</si>
  <si>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</si>
  <si>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</si>
  <si>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</si>
  <si>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</si>
  <si>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</si>
  <si>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</si>
  <si>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</si>
  <si>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</si>
  <si>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</si>
  <si>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</si>
  <si>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</si>
  <si>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</si>
  <si>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</si>
  <si>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</si>
  <si>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</si>
  <si>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</si>
  <si>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</si>
  <si>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</si>
  <si>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</si>
  <si>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</si>
  <si>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</si>
  <si>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</si>
  <si>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</si>
  <si>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</si>
  <si>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</si>
  <si>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</si>
  <si>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</si>
  <si>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</si>
  <si>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</si>
  <si>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</si>
  <si>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</si>
  <si>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</si>
  <si>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</si>
  <si>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</si>
  <si>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</si>
  <si>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</si>
  <si>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</si>
  <si>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</si>
  <si>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</si>
  <si>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</si>
  <si>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</si>
  <si>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</si>
  <si>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</si>
  <si>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</si>
  <si>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</si>
  <si>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</si>
  <si>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</si>
  <si>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</si>
  <si>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</si>
  <si>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</si>
  <si>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</si>
  <si>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</si>
  <si>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</si>
  <si>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</si>
  <si>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</si>
  <si>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</si>
  <si>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</si>
  <si>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</si>
  <si>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</si>
  <si>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</si>
  <si>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</si>
  <si>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</si>
  <si>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</si>
  <si>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</si>
  <si>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</si>
  <si>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</si>
  <si>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</si>
  <si>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</si>
  <si>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</si>
  <si>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</si>
  <si>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</si>
  <si>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</si>
  <si>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</si>
  <si>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</si>
  <si>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</si>
  <si>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</si>
  <si>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</si>
  <si>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</si>
  <si>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</si>
  <si>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</si>
  <si>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</si>
  <si>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</si>
  <si>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</si>
  <si>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</si>
  <si>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</si>
  <si>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</si>
  <si>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</si>
  <si>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</si>
  <si>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</si>
  <si>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</si>
  <si>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</si>
  <si>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</si>
  <si>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</si>
  <si>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</si>
  <si>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</si>
  <si>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</si>
  <si>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</si>
  <si>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</si>
  <si>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</si>
  <si>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</si>
  <si>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</si>
  <si>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</si>
  <si>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</si>
  <si>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</si>
  <si>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</si>
  <si>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</si>
  <si>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</si>
  <si>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</si>
  <si>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</si>
  <si>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</si>
  <si>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</si>
  <si>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</si>
  <si>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</si>
  <si>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</si>
  <si>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</si>
  <si>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</si>
  <si>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</si>
  <si>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</si>
  <si>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</si>
  <si>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</si>
  <si>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</si>
  <si>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</si>
  <si>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</si>
  <si>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</si>
  <si>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</si>
  <si>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</si>
  <si>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</si>
  <si>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</si>
  <si>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</si>
  <si>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</si>
  <si>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</si>
  <si>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</si>
  <si>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</si>
  <si>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</si>
  <si>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</si>
  <si>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</si>
  <si>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</si>
  <si>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</si>
  <si>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</si>
  <si>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</si>
  <si>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</si>
  <si>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</si>
  <si>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</si>
  <si>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</si>
  <si>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</si>
  <si>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</si>
  <si>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</si>
  <si>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</si>
  <si>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</si>
  <si>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</si>
  <si>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</si>
  <si>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</si>
  <si>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</si>
  <si>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</si>
  <si>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</si>
  <si>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</si>
  <si>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</si>
  <si>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</si>
  <si>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</si>
  <si>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</si>
  <si>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</si>
  <si>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</si>
  <si>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</si>
  <si>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</si>
  <si>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</si>
  <si>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</si>
  <si>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</si>
  <si>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</si>
  <si>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</si>
  <si>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</si>
  <si>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</si>
  <si>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</si>
  <si>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</si>
  <si>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</si>
  <si>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</si>
  <si>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</si>
  <si>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</si>
  <si>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</si>
  <si>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</si>
  <si>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</si>
  <si>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</si>
  <si>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</si>
  <si>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</si>
  <si>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</si>
  <si>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</si>
  <si>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</si>
  <si>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</si>
  <si>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</si>
  <si>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</si>
  <si>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</si>
  <si>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</si>
  <si>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</si>
  <si>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</si>
  <si>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</si>
  <si>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</si>
  <si>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</si>
  <si>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</si>
  <si>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</si>
  <si>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</si>
  <si>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</si>
  <si>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</si>
  <si>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</si>
  <si>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</si>
  <si>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</si>
  <si>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</si>
  <si>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</si>
  <si>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</si>
  <si>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</si>
  <si>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</si>
  <si>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</si>
  <si>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</si>
  <si>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</si>
  <si>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</si>
  <si>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</si>
  <si>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</si>
  <si>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</si>
  <si>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</si>
  <si>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</si>
  <si>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</si>
  <si>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</si>
  <si>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</si>
  <si>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</si>
  <si>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</si>
  <si>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</si>
  <si>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</si>
  <si>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</si>
  <si>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</si>
  <si>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</si>
  <si>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</si>
  <si>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</si>
  <si>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</si>
  <si>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</si>
  <si>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</si>
  <si>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</si>
  <si>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</si>
  <si>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</si>
  <si>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</si>
  <si>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</si>
  <si>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</si>
  <si>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</si>
  <si>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</si>
  <si>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</si>
  <si>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</si>
  <si>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</si>
  <si>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</si>
  <si>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</si>
  <si>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</si>
  <si>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</si>
  <si>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</si>
  <si>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</si>
  <si>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</si>
  <si>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</si>
  <si>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</si>
  <si>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</si>
  <si>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</si>
  <si>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</si>
  <si>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</si>
  <si>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</si>
  <si>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</si>
  <si>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</si>
  <si>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</si>
  <si>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</si>
  <si>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</si>
  <si>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</si>
  <si>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</si>
  <si>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</si>
  <si>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</si>
  <si>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</si>
  <si>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</si>
  <si>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</si>
  <si>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</si>
  <si>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</si>
  <si>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</si>
  <si>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</si>
  <si>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</si>
  <si>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</si>
  <si>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</si>
  <si>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</si>
  <si>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</si>
  <si>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</si>
  <si>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</si>
  <si>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</si>
  <si>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</si>
  <si>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</si>
  <si>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</si>
  <si>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</si>
  <si>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</si>
  <si>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</si>
  <si>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</si>
  <si>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</si>
  <si>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</si>
  <si>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</si>
  <si>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</si>
  <si>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</si>
  <si>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</si>
  <si>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</si>
  <si>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</si>
  <si>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</si>
  <si>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</si>
  <si>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</si>
  <si>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</si>
  <si>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</si>
  <si>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</si>
  <si>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</si>
  <si>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</si>
  <si>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</si>
  <si>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</si>
  <si>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</si>
  <si>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</si>
  <si>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</si>
  <si>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</si>
  <si>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</si>
  <si>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</si>
  <si>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</si>
  <si>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</si>
  <si>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</si>
  <si>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</si>
  <si>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</si>
  <si>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</si>
  <si>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</si>
  <si>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</si>
  <si>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</si>
  <si>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</si>
  <si>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</si>
  <si>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</si>
  <si>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</si>
  <si>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</si>
  <si>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</si>
  <si>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</si>
  <si>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</si>
  <si>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</si>
  <si>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</si>
  <si>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</si>
  <si>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</si>
  <si>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</si>
  <si>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</si>
  <si>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</si>
  <si>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</si>
  <si>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</si>
  <si>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</si>
  <si>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</si>
  <si>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</si>
  <si>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</si>
  <si>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</si>
  <si>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</si>
  <si>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</si>
  <si>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</si>
  <si>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</si>
  <si>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</si>
  <si>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</si>
  <si>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</si>
  <si>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</si>
  <si>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</si>
  <si>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</si>
  <si>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</si>
  <si>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</si>
  <si>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</si>
  <si>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</si>
  <si>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</si>
  <si>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</si>
  <si>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</si>
  <si>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</si>
  <si>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</si>
  <si>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</si>
  <si>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</si>
  <si>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</si>
  <si>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</si>
  <si>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</si>
  <si>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</si>
  <si>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</si>
  <si>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</si>
  <si>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</si>
  <si>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</si>
  <si>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</si>
  <si>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</si>
  <si>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</si>
  <si>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</si>
  <si>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</si>
  <si>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</si>
  <si>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</si>
  <si>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</si>
  <si>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</si>
  <si>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</si>
  <si>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</si>
  <si>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</si>
  <si>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</si>
  <si>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</si>
  <si>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</si>
  <si>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</si>
  <si>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</si>
  <si>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</si>
  <si>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</si>
  <si>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</si>
  <si>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</si>
  <si>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</si>
  <si>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</si>
  <si>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</si>
  <si>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</si>
  <si>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</si>
  <si>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</si>
  <si>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</si>
  <si>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</si>
  <si>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</si>
  <si>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</si>
  <si>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</si>
  <si>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</si>
  <si>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</si>
  <si>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</si>
  <si>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</si>
  <si>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</si>
  <si>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</si>
  <si>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</si>
  <si>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</si>
  <si>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</si>
  <si>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</si>
  <si>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</si>
  <si>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</si>
  <si>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</si>
  <si>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</si>
  <si>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</si>
  <si>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</si>
  <si>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</si>
  <si>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</si>
  <si>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</si>
  <si>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</si>
  <si>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</si>
  <si>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</si>
  <si>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</si>
  <si>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</si>
  <si>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</si>
  <si>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</si>
  <si>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</si>
  <si>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</si>
  <si>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</si>
  <si>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</si>
  <si>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</si>
  <si>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</si>
  <si>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</si>
  <si>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</si>
  <si>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</si>
  <si>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</si>
  <si>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</si>
  <si>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</si>
  <si>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</si>
  <si>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</si>
  <si>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</si>
  <si>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</si>
  <si>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</si>
  <si>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</si>
  <si>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</si>
  <si>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</si>
  <si>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</si>
  <si>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</si>
  <si>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</si>
  <si>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</si>
  <si>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</si>
  <si>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</si>
  <si>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</si>
  <si>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</si>
  <si>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</si>
  <si>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</si>
  <si>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</si>
  <si>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</si>
  <si>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</si>
  <si>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</si>
  <si>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</si>
  <si>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</si>
  <si>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</si>
  <si>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</si>
  <si>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</si>
  <si>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</si>
  <si>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</si>
  <si>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</si>
  <si>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</si>
  <si>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</si>
  <si>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</si>
  <si>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</si>
  <si>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</si>
  <si>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</si>
  <si>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</si>
  <si>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</si>
  <si>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</si>
  <si>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</si>
  <si>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</si>
  <si>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</si>
  <si>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</si>
  <si>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</si>
  <si>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</si>
  <si>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</si>
  <si>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</si>
  <si>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</si>
  <si>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</si>
  <si>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</si>
  <si>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</si>
  <si>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</si>
  <si>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</si>
  <si>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</si>
  <si>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</si>
  <si>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</si>
  <si>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</si>
  <si>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</si>
  <si>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</si>
  <si>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</si>
  <si>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</si>
  <si>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</si>
  <si>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</si>
  <si>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</si>
  <si>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</si>
  <si>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</si>
  <si>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</si>
  <si>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</si>
  <si>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</si>
  <si>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</si>
  <si>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</si>
  <si>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</si>
  <si>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</si>
  <si>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</si>
  <si>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</si>
  <si>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</si>
  <si>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</si>
  <si>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</si>
  <si>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</si>
  <si>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</si>
  <si>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</si>
  <si>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</si>
  <si>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</si>
  <si>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</si>
  <si>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</si>
  <si>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</si>
  <si>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</si>
  <si>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</si>
  <si>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</si>
  <si>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</si>
  <si>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</si>
  <si>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</si>
  <si>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</si>
  <si>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</si>
  <si>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</si>
  <si>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</si>
  <si>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</si>
  <si>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</si>
  <si>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</si>
  <si>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</si>
  <si>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</si>
  <si>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</si>
  <si>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</si>
  <si>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</si>
  <si>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</si>
  <si>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</si>
  <si>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</si>
  <si>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</si>
  <si>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</si>
  <si>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</si>
  <si>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</si>
  <si>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</si>
  <si>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</si>
  <si>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</si>
  <si>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</si>
  <si>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</si>
  <si>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</si>
  <si>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</si>
  <si>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</si>
  <si>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</si>
  <si>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</si>
  <si>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</si>
  <si>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</si>
  <si>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</si>
  <si>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</si>
  <si>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</si>
  <si>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</si>
  <si>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</si>
  <si>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</si>
  <si>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</si>
  <si>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</si>
  <si>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</si>
  <si>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</si>
  <si>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</si>
  <si>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</si>
  <si>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</si>
  <si>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</si>
  <si>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</si>
  <si>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</si>
  <si>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</si>
  <si>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</si>
  <si>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</si>
  <si>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</si>
  <si>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</si>
  <si>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</si>
  <si>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</si>
  <si>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</si>
  <si>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</si>
  <si>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</si>
  <si>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</si>
  <si>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</si>
  <si>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</si>
  <si>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</si>
  <si>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</si>
  <si>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</si>
  <si>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</si>
  <si>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</si>
  <si>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</si>
  <si>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</si>
  <si>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</si>
  <si>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</si>
  <si>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</si>
  <si>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</si>
  <si>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</si>
  <si>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</si>
  <si>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</si>
  <si>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</si>
  <si>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</si>
  <si>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</si>
  <si>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</si>
  <si>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</si>
  <si>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</si>
  <si>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</si>
  <si>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</si>
  <si>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</si>
  <si>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</si>
  <si>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</si>
  <si>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</si>
  <si>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</si>
  <si>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</si>
  <si>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</si>
  <si>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</si>
  <si>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</si>
  <si>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</si>
  <si>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</si>
  <si>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</si>
  <si>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</si>
  <si>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</si>
  <si>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</si>
  <si>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</si>
  <si>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</si>
  <si>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</si>
  <si>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</si>
  <si>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</si>
  <si>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</si>
  <si>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</si>
  <si>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</si>
  <si>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</si>
  <si>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</si>
  <si>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</si>
  <si>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</si>
  <si>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</si>
  <si>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</si>
  <si>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</si>
  <si>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</si>
  <si>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</si>
  <si>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</si>
  <si>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</si>
  <si>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</si>
  <si>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</si>
  <si>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</si>
  <si>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</si>
  <si>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</si>
  <si>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</si>
  <si>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</si>
  <si>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</si>
  <si>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</si>
  <si>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</si>
  <si>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</si>
  <si>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</si>
  <si>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</si>
  <si>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</si>
  <si>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</si>
  <si>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</si>
  <si>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</si>
  <si>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</si>
  <si>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</si>
  <si>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</si>
  <si>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</si>
  <si>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</si>
  <si>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</si>
  <si>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</si>
  <si>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</si>
  <si>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</si>
  <si>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</si>
  <si>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</si>
  <si>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</si>
  <si>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</si>
  <si>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</si>
  <si>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</si>
  <si>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</si>
  <si>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</si>
  <si>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</si>
  <si>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</si>
  <si>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</si>
  <si>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</si>
  <si>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</si>
  <si>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</si>
  <si>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</si>
  <si>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</si>
  <si>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</si>
  <si>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</si>
  <si>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</si>
  <si>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</si>
  <si>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</si>
  <si>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</si>
  <si>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</si>
  <si>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</si>
  <si>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</si>
  <si>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</si>
  <si>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</si>
  <si>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</si>
  <si>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</si>
  <si>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</si>
  <si>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</si>
  <si>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</si>
  <si>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</si>
  <si>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</si>
  <si>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</si>
  <si>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</si>
  <si>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</si>
  <si>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</si>
  <si>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</si>
  <si>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</si>
  <si>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</si>
  <si>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</si>
  <si>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</si>
  <si>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</si>
  <si>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</si>
  <si>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</si>
  <si>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</si>
  <si>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</si>
  <si>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</si>
  <si>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</si>
  <si>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</si>
  <si>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</si>
  <si>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</si>
  <si>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</si>
  <si>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</si>
  <si>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</si>
  <si>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</si>
  <si>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</si>
  <si>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</si>
  <si>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</si>
  <si>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</si>
  <si>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</si>
  <si>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</si>
  <si>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</si>
  <si>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</si>
  <si>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</si>
  <si>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</si>
  <si>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</si>
  <si>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</si>
  <si>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</si>
  <si>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</si>
  <si>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</si>
  <si>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</si>
  <si>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</si>
  <si>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</si>
  <si>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</si>
  <si>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</si>
  <si>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</si>
  <si>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</si>
  <si>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</si>
  <si>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</si>
  <si>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</si>
  <si>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</si>
  <si>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</si>
  <si>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</si>
  <si>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</si>
  <si>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</si>
  <si>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</si>
  <si>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</si>
  <si>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</si>
  <si>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</si>
  <si>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</si>
  <si>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</si>
  <si>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</si>
  <si>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</si>
  <si>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</si>
  <si>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</si>
  <si>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</si>
  <si>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</si>
  <si>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</si>
  <si>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</si>
  <si>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</si>
  <si>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</si>
  <si>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</si>
  <si>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</si>
  <si>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</si>
  <si>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</si>
  <si>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</si>
  <si>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</si>
  <si>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</si>
  <si>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</si>
  <si>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</si>
  <si>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</si>
  <si>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</si>
  <si>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</si>
  <si>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</si>
  <si>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</si>
  <si>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</si>
  <si>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</si>
  <si>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</si>
  <si>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</si>
  <si>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</si>
  <si>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</si>
  <si>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</si>
  <si>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</si>
  <si>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</si>
  <si>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</si>
  <si>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</si>
  <si>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</si>
  <si>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</si>
  <si>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</si>
  <si>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</si>
  <si>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</si>
  <si>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</si>
  <si>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</si>
  <si>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</si>
  <si>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</si>
  <si>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</si>
  <si>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</si>
  <si>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</si>
  <si>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</si>
  <si>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</si>
  <si>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</si>
  <si>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</si>
  <si>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</si>
  <si>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</si>
  <si>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</si>
  <si>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</si>
  <si>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</si>
  <si>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</si>
  <si>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</si>
  <si>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</si>
  <si>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</si>
  <si>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</si>
  <si>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</si>
  <si>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</si>
  <si>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</si>
  <si>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</si>
  <si>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</si>
  <si>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</si>
  <si>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</si>
  <si>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</si>
  <si>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</si>
  <si>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</si>
  <si>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</si>
  <si>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</si>
  <si>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</si>
  <si>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</si>
  <si>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</si>
  <si>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</si>
  <si>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</si>
  <si>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</si>
  <si>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</si>
  <si>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</si>
  <si>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</si>
  <si>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</si>
  <si>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</si>
  <si>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</si>
  <si>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</si>
  <si>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</si>
  <si>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</si>
  <si>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</si>
  <si>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</si>
  <si>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</si>
  <si>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</si>
  <si>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</si>
  <si>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</si>
  <si>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</si>
  <si>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</si>
  <si>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</si>
  <si>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</si>
  <si>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</si>
  <si>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</si>
  <si>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</si>
  <si>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</si>
  <si>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</si>
  <si>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</si>
  <si>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</si>
  <si>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</si>
  <si>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</si>
  <si>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</si>
  <si>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</si>
  <si>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</si>
  <si>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</si>
  <si>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</si>
  <si>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</si>
  <si>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</si>
  <si>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</si>
  <si>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</si>
  <si>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</si>
  <si>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</si>
  <si>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</si>
  <si>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</si>
  <si>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</si>
  <si>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</si>
  <si>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</si>
  <si>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</si>
  <si>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</si>
  <si>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</si>
  <si>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</si>
  <si>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</si>
  <si>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</si>
  <si>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</si>
  <si>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</si>
  <si>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</si>
  <si>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</si>
  <si>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</si>
  <si>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</si>
  <si>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</si>
  <si>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</si>
  <si>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</si>
  <si>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</si>
  <si>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</si>
  <si>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</si>
  <si>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</si>
  <si>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</si>
  <si>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</si>
  <si>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</si>
  <si>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</si>
  <si>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</si>
  <si>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</si>
  <si>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</si>
  <si>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</si>
  <si>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</si>
  <si>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</si>
  <si>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</si>
  <si>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</si>
  <si>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</si>
  <si>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</si>
  <si>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</si>
  <si>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</si>
  <si>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</si>
  <si>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</si>
  <si>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</si>
  <si>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</si>
  <si>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</si>
  <si>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</si>
  <si>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</si>
  <si>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</si>
  <si>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</si>
  <si>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</si>
  <si>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</si>
  <si>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</si>
  <si>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</si>
  <si>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</si>
  <si>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</si>
  <si>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</si>
  <si>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</si>
  <si>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</si>
  <si>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</si>
  <si>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</si>
  <si>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</si>
  <si>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</si>
  <si>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</si>
  <si>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</si>
  <si>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</si>
  <si>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</si>
  <si>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</si>
  <si>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</si>
  <si>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</si>
  <si>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</si>
  <si>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</si>
  <si>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</si>
  <si>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</si>
  <si>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</si>
  <si>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</si>
  <si>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</si>
  <si>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</si>
  <si>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</si>
  <si>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</si>
  <si>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</si>
  <si>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</si>
  <si>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</si>
  <si>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</si>
  <si>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</si>
  <si>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</si>
  <si>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</si>
  <si>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</si>
  <si>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</si>
  <si>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</si>
  <si>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</si>
  <si>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</si>
  <si>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</si>
  <si>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</si>
  <si>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</si>
  <si>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</si>
  <si>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</si>
  <si>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</si>
  <si>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</si>
  <si>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</si>
  <si>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</si>
  <si>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</si>
  <si>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</si>
  <si>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</si>
  <si>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</si>
  <si>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</si>
  <si>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</si>
  <si>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</si>
  <si>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</si>
  <si>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</si>
  <si>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</si>
  <si>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</si>
  <si>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</si>
  <si>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</si>
  <si>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</si>
  <si>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</si>
  <si>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</si>
  <si>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</si>
  <si>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</si>
  <si>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</si>
  <si>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</si>
  <si>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</si>
  <si>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</si>
  <si>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</si>
  <si>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</si>
  <si>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</si>
  <si>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</si>
  <si>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</si>
  <si>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</si>
  <si>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</si>
  <si>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</si>
  <si>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</si>
  <si>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</si>
  <si>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</si>
  <si>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</si>
  <si>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</si>
  <si>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</si>
  <si>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</si>
  <si>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</si>
  <si>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</si>
  <si>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</si>
  <si>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</si>
  <si>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</si>
  <si>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</si>
  <si>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</si>
  <si>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</si>
  <si>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</si>
  <si>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</si>
  <si>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</si>
  <si>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</si>
  <si>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</si>
  <si>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</si>
  <si>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</si>
  <si>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</si>
  <si>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</si>
  <si>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</si>
  <si>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</si>
  <si>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</si>
  <si>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</si>
  <si>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</si>
  <si>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</si>
  <si>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</si>
  <si>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</si>
  <si>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</si>
  <si>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</si>
  <si>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</si>
  <si>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</si>
  <si>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</si>
  <si>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</si>
  <si>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</si>
  <si>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</si>
  <si>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</si>
  <si>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</si>
  <si>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</si>
  <si>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</si>
  <si>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</si>
  <si>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</si>
  <si>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</si>
  <si>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</si>
  <si>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</si>
  <si>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</si>
  <si>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</si>
  <si>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</si>
  <si>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</si>
  <si>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</si>
  <si>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</si>
  <si>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</si>
  <si>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</si>
  <si>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</si>
  <si>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</si>
  <si>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</si>
  <si>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</si>
  <si>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</si>
  <si>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</si>
  <si>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</si>
  <si>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</si>
  <si>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</si>
  <si>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</si>
  <si>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</si>
  <si>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</si>
  <si>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</si>
  <si>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</si>
  <si>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</si>
  <si>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</si>
  <si>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</si>
  <si>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</si>
  <si>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</si>
  <si>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</si>
  <si>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</si>
  <si>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</si>
  <si>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</si>
  <si>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</si>
  <si>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</si>
  <si>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</si>
  <si>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</si>
  <si>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</si>
  <si>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</si>
  <si>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</si>
  <si>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</si>
  <si>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</si>
  <si>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</si>
  <si>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</si>
  <si>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</si>
  <si>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</si>
  <si>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</si>
  <si>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</si>
  <si>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</si>
  <si>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</si>
  <si>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</si>
  <si>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</si>
  <si>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</si>
  <si>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</si>
  <si>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</si>
  <si>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</si>
  <si>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</si>
  <si>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</si>
  <si>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</si>
  <si>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</si>
  <si>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</si>
  <si>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</si>
  <si>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</si>
  <si>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</si>
  <si>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</si>
  <si>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</si>
  <si>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</si>
  <si>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</si>
  <si>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</si>
  <si>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</si>
  <si>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</si>
  <si>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</si>
  <si>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</si>
  <si>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</si>
  <si>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</si>
  <si>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</si>
  <si>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</si>
  <si>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</si>
  <si>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</si>
  <si>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</si>
  <si>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</si>
  <si>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</si>
  <si>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</si>
  <si>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</si>
  <si>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</si>
  <si>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</si>
  <si>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</si>
  <si>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</si>
  <si>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</si>
  <si>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</si>
  <si>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</si>
  <si>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</si>
  <si>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</si>
  <si>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</si>
  <si>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</si>
  <si>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</si>
  <si>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</si>
  <si>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</si>
  <si>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</si>
  <si>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</si>
  <si>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</si>
  <si>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</si>
  <si>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</si>
  <si>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</si>
  <si>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</si>
  <si>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</si>
  <si>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</si>
  <si>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</si>
  <si>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</si>
  <si>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</si>
  <si>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</si>
  <si>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</si>
  <si>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</si>
  <si>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</si>
  <si>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</si>
  <si>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</si>
  <si>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</si>
  <si>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</si>
  <si>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</si>
  <si>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</si>
  <si>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</si>
  <si>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</si>
  <si>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</si>
  <si>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</si>
  <si>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</si>
  <si>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</si>
  <si>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</si>
  <si>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</si>
  <si>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</si>
  <si>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</si>
  <si>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</si>
  <si>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</si>
  <si>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</si>
  <si>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</si>
  <si>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</si>
  <si>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</si>
  <si>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</si>
  <si>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</si>
  <si>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</si>
  <si>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</si>
  <si>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</si>
  <si>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</si>
  <si>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</si>
  <si>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</si>
  <si>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</si>
  <si>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</si>
  <si>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</si>
  <si>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</si>
  <si>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</si>
  <si>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</si>
  <si>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</si>
  <si>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</si>
  <si>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</si>
  <si>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</si>
  <si>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</si>
  <si>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</si>
  <si>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</si>
  <si>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</si>
  <si>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</si>
  <si>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</si>
  <si>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</si>
  <si>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</si>
  <si>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</si>
  <si>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</si>
  <si>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</si>
  <si>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</si>
  <si>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</si>
  <si>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</si>
  <si>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</si>
  <si>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</si>
  <si>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</si>
  <si>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</si>
  <si>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</si>
  <si>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</si>
  <si>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</si>
  <si>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</si>
  <si>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</si>
  <si>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</si>
  <si>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</si>
  <si>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</si>
  <si>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</si>
  <si>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</si>
  <si>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</si>
  <si>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</si>
  <si>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</si>
  <si>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</si>
  <si>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</si>
  <si>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</si>
  <si>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</si>
  <si>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</si>
  <si>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</si>
  <si>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</si>
  <si>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</si>
  <si>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</si>
  <si>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</si>
  <si>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</si>
  <si>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</si>
  <si>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</si>
  <si>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</si>
  <si>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</si>
  <si>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</si>
  <si>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</si>
  <si>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</si>
  <si>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</si>
  <si>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</si>
  <si>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</si>
  <si>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</si>
  <si>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</si>
  <si>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</si>
  <si>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</si>
  <si>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</si>
  <si>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</si>
  <si>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</si>
  <si>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</si>
  <si>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</si>
  <si>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</si>
  <si>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</si>
  <si>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</si>
  <si>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</si>
  <si>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</si>
  <si>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</si>
  <si>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</si>
  <si>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</si>
  <si>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</si>
  <si>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</si>
  <si>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</si>
  <si>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</si>
  <si>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</si>
  <si>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</si>
  <si>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</si>
  <si>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</si>
  <si>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</si>
  <si>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</si>
  <si>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</si>
  <si>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</si>
  <si>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</si>
  <si>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</si>
  <si>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</si>
  <si>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</si>
  <si>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</si>
  <si>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</si>
  <si>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</si>
  <si>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</si>
  <si>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</si>
  <si>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</si>
  <si>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</si>
  <si>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</si>
  <si>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</si>
  <si>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</si>
  <si>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</si>
  <si>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</si>
  <si>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</si>
  <si>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</si>
  <si>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</si>
  <si>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</si>
  <si>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</si>
  <si>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</si>
  <si>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</si>
  <si>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</si>
  <si>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</si>
  <si>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</si>
  <si>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</si>
  <si>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</si>
  <si>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</si>
  <si>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</si>
  <si>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</si>
  <si>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</si>
  <si>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</si>
  <si>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</si>
  <si>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</si>
  <si>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</si>
  <si>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</si>
  <si>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</si>
  <si>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</si>
  <si>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</si>
  <si>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</si>
  <si>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</si>
  <si>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</si>
  <si>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</si>
  <si>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</si>
  <si>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</si>
  <si>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</si>
  <si>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</si>
  <si>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</si>
  <si>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</si>
  <si>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</si>
  <si>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</si>
  <si>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</si>
  <si>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</si>
  <si>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</si>
  <si>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</si>
  <si>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</si>
  <si>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</si>
  <si>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</si>
  <si>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</si>
  <si>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</si>
  <si>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</si>
  <si>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</si>
  <si>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</si>
  <si>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</si>
  <si>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</si>
  <si>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</si>
  <si>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</si>
  <si>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</si>
  <si>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</si>
  <si>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</si>
  <si>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</si>
  <si>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</si>
  <si>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</si>
  <si>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</si>
  <si>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</si>
  <si>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</si>
  <si>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</si>
  <si>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</si>
  <si>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</si>
  <si>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</si>
  <si>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</si>
  <si>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</si>
  <si>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</si>
  <si>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</si>
  <si>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</si>
  <si>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</si>
  <si>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</si>
  <si>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</si>
  <si>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</si>
  <si>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</si>
  <si>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</si>
  <si>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</si>
  <si>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</si>
  <si>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</si>
  <si>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</si>
  <si>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</si>
  <si>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</si>
  <si>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</si>
  <si>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</si>
  <si>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</si>
  <si>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</si>
  <si>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</si>
  <si>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</si>
  <si>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</si>
  <si>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</si>
  <si>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</si>
  <si>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</si>
  <si>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</si>
  <si>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</si>
  <si>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</si>
  <si>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</si>
  <si>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</si>
  <si>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</si>
  <si>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</si>
  <si>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</si>
  <si>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</si>
  <si>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</si>
  <si>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</si>
  <si>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</si>
  <si>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</si>
  <si>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</si>
  <si>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</si>
  <si>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</si>
  <si>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</si>
  <si>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</si>
  <si>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</si>
  <si>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</si>
  <si>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</si>
  <si>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</si>
  <si>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</si>
  <si>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</si>
  <si>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</si>
  <si>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</si>
  <si>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</si>
  <si>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</si>
  <si>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</si>
  <si>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</si>
  <si>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</si>
  <si>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</si>
  <si>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</si>
  <si>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</si>
  <si>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</si>
  <si>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</si>
  <si>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</si>
  <si>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</si>
  <si>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</si>
  <si>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</si>
  <si>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</si>
  <si>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</si>
  <si>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</si>
  <si>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</si>
  <si>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</si>
  <si>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</si>
  <si>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</si>
  <si>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</si>
  <si>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</si>
  <si>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</si>
  <si>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</si>
  <si>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</si>
  <si>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</si>
  <si>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</si>
  <si>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</si>
  <si>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</si>
  <si>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</si>
  <si>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</si>
  <si>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</si>
  <si>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</si>
  <si>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</si>
  <si>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</si>
  <si>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</si>
  <si>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</si>
  <si>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</si>
  <si>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</si>
  <si>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</si>
  <si>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</si>
  <si>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</si>
  <si>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</si>
  <si>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</si>
  <si>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</si>
  <si>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</si>
  <si>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</si>
  <si>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</si>
  <si>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</si>
  <si>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</si>
  <si>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</si>
  <si>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</si>
  <si>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</si>
  <si>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</si>
  <si>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</si>
  <si>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</si>
  <si>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</si>
  <si>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</si>
  <si>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</si>
  <si>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</si>
  <si>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</si>
  <si>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</si>
  <si>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</si>
  <si>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</si>
  <si>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</si>
  <si>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</si>
  <si>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</si>
  <si>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</si>
  <si>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</si>
  <si>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</si>
  <si>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</si>
  <si>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</si>
  <si>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</si>
  <si>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</si>
  <si>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</si>
  <si>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</si>
  <si>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</si>
  <si>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</si>
  <si>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</si>
  <si>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</si>
  <si>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</si>
  <si>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</si>
  <si>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</si>
  <si>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</si>
  <si>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</si>
  <si>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</si>
  <si>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</si>
  <si>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</si>
  <si>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</si>
  <si>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</si>
  <si>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</si>
  <si>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</si>
  <si>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</si>
  <si>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</si>
  <si>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</si>
  <si>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</si>
  <si>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</si>
  <si>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</si>
  <si>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</si>
  <si>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</si>
  <si>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</si>
  <si>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</si>
  <si>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</si>
  <si>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</si>
  <si>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</si>
  <si>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</si>
  <si>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</si>
  <si>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</si>
  <si>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</si>
  <si>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</si>
  <si>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</si>
  <si>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</si>
  <si>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</si>
  <si>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</si>
  <si>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</si>
  <si>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</si>
  <si>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</si>
  <si>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</si>
  <si>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</si>
  <si>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</si>
  <si>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</si>
  <si>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</si>
  <si>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</si>
  <si>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</si>
  <si>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</si>
  <si>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</si>
  <si>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</si>
  <si>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</si>
  <si>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</si>
  <si>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</si>
  <si>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</si>
  <si>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</si>
  <si>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</si>
  <si>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</si>
  <si>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</si>
  <si>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</si>
  <si>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</si>
  <si>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</si>
  <si>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</si>
  <si>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</si>
  <si>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</si>
  <si>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</si>
  <si>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</si>
  <si>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</si>
  <si>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</si>
  <si>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</si>
  <si>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</si>
  <si>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</si>
  <si>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</si>
  <si>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</si>
  <si>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</si>
  <si>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</si>
  <si>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</si>
  <si>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</si>
  <si>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</si>
  <si>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</si>
  <si>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</si>
  <si>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</si>
  <si>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</si>
  <si>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</si>
  <si>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</si>
  <si>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</si>
  <si>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</si>
  <si>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</si>
  <si>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</si>
  <si>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</si>
  <si>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</si>
  <si>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</si>
  <si>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</si>
  <si>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</si>
  <si>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</si>
  <si>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</si>
  <si>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</si>
  <si>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</si>
  <si>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</si>
  <si>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</si>
  <si>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</si>
  <si>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</si>
  <si>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</si>
  <si>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</si>
  <si>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</si>
  <si>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</si>
  <si>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</si>
  <si>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</si>
  <si>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</si>
  <si>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</si>
  <si>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</si>
  <si>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</si>
  <si>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</si>
  <si>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</si>
  <si>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</si>
  <si>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</si>
  <si>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</si>
  <si>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</si>
  <si>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</si>
  <si>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</si>
  <si>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</si>
  <si>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</si>
  <si>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</si>
  <si>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</si>
  <si>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</si>
  <si>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</si>
  <si>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</si>
  <si>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</si>
  <si>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</si>
  <si>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</si>
  <si>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</si>
  <si>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</si>
  <si>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</si>
  <si>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</si>
  <si>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</si>
  <si>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</si>
  <si>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</si>
  <si>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</si>
  <si>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</si>
  <si>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</si>
  <si>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</si>
  <si>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</si>
  <si>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</si>
  <si>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</si>
  <si>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</si>
  <si>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</si>
  <si>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</si>
  <si>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</si>
  <si>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</si>
  <si>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</si>
  <si>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</si>
  <si>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</si>
  <si>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</si>
  <si>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</si>
  <si>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</si>
  <si>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</si>
  <si>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</si>
  <si>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</si>
  <si>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</si>
  <si>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</si>
  <si>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</si>
  <si>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</si>
  <si>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</si>
  <si>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</si>
  <si>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</si>
  <si>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</si>
  <si>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</si>
  <si>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</si>
  <si>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</si>
  <si>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</si>
  <si>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</si>
  <si>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</si>
  <si>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</si>
  <si>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</si>
  <si>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</si>
  <si>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</si>
  <si>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</si>
  <si>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</si>
  <si>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</si>
  <si>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</si>
  <si>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</si>
  <si>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</si>
  <si>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</si>
  <si>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</si>
  <si>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</si>
  <si>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</si>
  <si>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</si>
  <si>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</si>
  <si>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</si>
  <si>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</si>
  <si>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</si>
  <si>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</si>
  <si>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</si>
  <si>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</si>
  <si>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</si>
  <si>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</si>
  <si>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</si>
  <si>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</si>
  <si>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</si>
  <si>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</si>
  <si>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</si>
  <si>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</si>
  <si>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</si>
  <si>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</si>
  <si>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</si>
  <si>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</si>
  <si>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</si>
  <si>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</si>
  <si>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</si>
  <si>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</si>
  <si>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</si>
  <si>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</si>
  <si>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</si>
  <si>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</si>
  <si>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</si>
  <si>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</si>
  <si>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</si>
  <si>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</si>
  <si>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</si>
  <si>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</si>
  <si>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</si>
  <si>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</si>
  <si>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</si>
  <si>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</si>
  <si>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</si>
  <si>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</si>
  <si>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</si>
  <si>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</si>
  <si>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</si>
  <si>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</si>
  <si>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</si>
  <si>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</si>
  <si>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</si>
  <si>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</si>
  <si>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</si>
  <si>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</si>
  <si>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</si>
  <si>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</si>
  <si>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</si>
  <si>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</si>
  <si>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</si>
  <si>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</si>
  <si>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</si>
  <si>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</si>
  <si>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</si>
  <si>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</si>
  <si>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</si>
  <si>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</si>
  <si>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</si>
  <si>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</si>
  <si>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</si>
  <si>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</si>
  <si>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</si>
  <si>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</si>
  <si>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</si>
  <si>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</si>
  <si>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</si>
  <si>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</si>
  <si>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</si>
  <si>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</si>
  <si>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</si>
  <si>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</si>
  <si>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</si>
  <si>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</si>
  <si>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</si>
  <si>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</si>
  <si>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</si>
  <si>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</si>
  <si>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</si>
  <si>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</si>
  <si>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</si>
  <si>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</si>
  <si>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</si>
  <si>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</si>
  <si>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</si>
  <si>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</si>
  <si>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</si>
  <si>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</si>
  <si>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</si>
  <si>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</si>
  <si>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</si>
  <si>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</si>
  <si>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</si>
  <si>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</si>
  <si>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</si>
  <si>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</si>
  <si>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</si>
  <si>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</si>
  <si>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</si>
  <si>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</si>
  <si>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</si>
  <si>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</si>
  <si>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</si>
  <si>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</si>
  <si>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</si>
  <si>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</si>
  <si>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</si>
  <si>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</si>
  <si>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</si>
  <si>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</si>
  <si>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</si>
  <si>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</si>
  <si>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</si>
  <si>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</si>
  <si>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</si>
  <si>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</si>
  <si>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</si>
  <si>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</si>
  <si>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</si>
  <si>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</si>
  <si>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</si>
  <si>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</si>
  <si>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</si>
  <si>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</si>
  <si>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</si>
  <si>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</si>
  <si>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</si>
  <si>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</si>
  <si>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</si>
  <si>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</si>
  <si>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</si>
  <si>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</si>
  <si>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</si>
  <si>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</si>
  <si>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</si>
  <si>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</si>
  <si>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</si>
  <si>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</si>
  <si>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</si>
  <si>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</si>
  <si>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</si>
  <si>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</si>
  <si>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</si>
  <si>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</si>
  <si>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</si>
  <si>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</si>
  <si>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</si>
  <si>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</si>
  <si>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</si>
  <si>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</si>
  <si>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</si>
  <si>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</si>
  <si>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</si>
  <si>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</si>
  <si>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</si>
  <si>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</si>
  <si>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</si>
  <si>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</si>
  <si>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</si>
  <si>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</si>
  <si>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</si>
  <si>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</si>
  <si>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</si>
  <si>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</si>
  <si>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</si>
  <si>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</si>
  <si>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</si>
  <si>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</si>
  <si>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</si>
  <si>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</si>
  <si>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</si>
  <si>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</si>
  <si>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</si>
  <si>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</si>
  <si>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</si>
  <si>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</si>
  <si>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</si>
  <si>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</si>
  <si>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</si>
  <si>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</si>
  <si>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</si>
  <si>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</si>
  <si>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</si>
  <si>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</si>
  <si>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</si>
  <si>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</si>
  <si>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</si>
  <si>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</si>
  <si>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</si>
  <si>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</si>
  <si>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</si>
  <si>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</si>
  <si>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</si>
  <si>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</si>
  <si>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</si>
  <si>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</si>
  <si>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</si>
  <si>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</si>
  <si>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</si>
  <si>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</si>
  <si>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</si>
  <si>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</si>
  <si>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</si>
  <si>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</si>
  <si>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</si>
  <si>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</si>
  <si>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</si>
  <si>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</si>
  <si>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</si>
  <si>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</si>
  <si>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</si>
  <si>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</si>
  <si>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</si>
  <si>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</si>
  <si>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</si>
  <si>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</si>
  <si>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</si>
  <si>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</si>
  <si>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</si>
  <si>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</si>
  <si>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</si>
  <si>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</si>
  <si>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</si>
  <si>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</si>
  <si>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</si>
  <si>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</si>
  <si>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</si>
  <si>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</si>
  <si>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</si>
  <si>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</si>
  <si>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</si>
  <si>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</si>
  <si>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</si>
  <si>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</si>
  <si>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</si>
  <si>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</si>
  <si>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</si>
  <si>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</si>
  <si>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</si>
  <si>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</si>
  <si>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</si>
  <si>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</si>
  <si>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</si>
  <si>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</si>
  <si>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</si>
  <si>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</si>
  <si>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</si>
  <si>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</si>
  <si>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</si>
  <si>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</si>
  <si>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</si>
  <si>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</si>
  <si>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</si>
  <si>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</si>
  <si>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</si>
  <si>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</si>
  <si>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</si>
  <si>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</si>
  <si>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</si>
  <si>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</si>
  <si>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</si>
  <si>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</si>
  <si>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</si>
  <si>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</si>
  <si>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</si>
  <si>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</si>
  <si>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</si>
  <si>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</si>
  <si>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</si>
  <si>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</si>
  <si>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</si>
  <si>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</si>
  <si>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</si>
  <si>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</si>
  <si>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</si>
  <si>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</si>
  <si>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</si>
  <si>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</si>
  <si>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</si>
  <si>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</si>
  <si>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</si>
  <si>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</si>
  <si>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</si>
  <si>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</si>
  <si>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</si>
  <si>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</si>
  <si>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</si>
  <si>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</si>
  <si>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</si>
  <si>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</si>
  <si>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</si>
  <si>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</si>
  <si>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</si>
  <si>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</si>
  <si>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</si>
  <si>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</si>
  <si>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</si>
  <si>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</si>
  <si>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</si>
  <si>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</si>
  <si>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</si>
  <si>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</si>
  <si>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</si>
  <si>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</si>
  <si>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</si>
  <si>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</si>
  <si>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</si>
  <si>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</si>
  <si>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</si>
  <si>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</si>
  <si>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</si>
  <si>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</si>
  <si>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</si>
  <si>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</si>
  <si>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</si>
  <si>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</si>
  <si>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</si>
  <si>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</si>
  <si>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</si>
  <si>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</si>
  <si>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</si>
  <si>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</si>
  <si>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</si>
  <si>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</si>
  <si>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</si>
  <si>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</si>
  <si>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</si>
  <si>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</si>
  <si>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</si>
  <si>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</si>
  <si>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</si>
  <si>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</si>
  <si>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</si>
  <si>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</si>
  <si>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</si>
  <si>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</si>
  <si>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</si>
  <si>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</si>
  <si>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</si>
  <si>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</si>
  <si>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</si>
  <si>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</si>
  <si>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</si>
  <si>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</si>
  <si>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</si>
  <si>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</si>
  <si>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</si>
  <si>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</si>
  <si>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</si>
  <si>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</si>
  <si>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</si>
  <si>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</si>
  <si>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</si>
  <si>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</si>
  <si>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</si>
  <si>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</si>
  <si>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</si>
  <si>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</si>
  <si>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</si>
  <si>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</si>
  <si>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</si>
  <si>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</si>
  <si>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</si>
  <si>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</si>
  <si>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</si>
  <si>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</si>
  <si>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</si>
  <si>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</si>
  <si>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</si>
  <si>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</si>
  <si>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</si>
  <si>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</si>
  <si>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</si>
  <si>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</si>
  <si>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</si>
  <si>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</si>
  <si>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</si>
  <si>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</si>
  <si>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</si>
  <si>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</si>
  <si>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</si>
  <si>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</si>
  <si>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</si>
  <si>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</si>
  <si>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</si>
  <si>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</si>
  <si>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</si>
  <si>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</si>
  <si>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</si>
  <si>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</si>
  <si>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</si>
  <si>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</si>
  <si>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</si>
  <si>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</si>
  <si>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</si>
  <si>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</si>
  <si>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</si>
  <si>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</si>
  <si>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</si>
  <si>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</si>
  <si>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</si>
  <si>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</si>
  <si>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</si>
  <si>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</si>
  <si>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</si>
  <si>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</si>
  <si>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</si>
  <si>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</si>
  <si>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</si>
  <si>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</si>
  <si>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</si>
  <si>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</si>
  <si>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</si>
  <si>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</si>
  <si>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</si>
  <si>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</si>
  <si>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</si>
  <si>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</si>
  <si>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</si>
  <si>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</si>
  <si>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</si>
  <si>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</si>
  <si>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</si>
  <si>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</si>
  <si>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</si>
  <si>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</si>
  <si>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</si>
  <si>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</si>
  <si>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</si>
  <si>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</si>
  <si>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</si>
  <si>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</si>
  <si>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</si>
  <si>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</si>
  <si>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</si>
  <si>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</si>
  <si>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</si>
  <si>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</si>
  <si>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</si>
  <si>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</si>
  <si>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</si>
  <si>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</si>
  <si>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</si>
  <si>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</si>
  <si>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</si>
  <si>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</si>
  <si>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</si>
  <si>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</si>
  <si>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</si>
  <si>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</si>
  <si>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</si>
  <si>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</si>
  <si>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</si>
  <si>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</si>
  <si>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</si>
  <si>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</si>
  <si>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</si>
  <si>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</si>
  <si>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</si>
  <si>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</si>
  <si>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</si>
  <si>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</si>
  <si>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</si>
  <si>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</si>
  <si>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</si>
  <si>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</si>
  <si>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</si>
  <si>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</si>
  <si>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</si>
  <si>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</si>
  <si>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</si>
  <si>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</si>
  <si>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</si>
  <si>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</si>
  <si>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</si>
  <si>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</si>
  <si>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</si>
  <si>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</si>
  <si>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</si>
  <si>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</si>
  <si>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</si>
  <si>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</si>
  <si>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</si>
  <si>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</si>
  <si>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</si>
  <si>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</si>
  <si>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</si>
  <si>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</si>
  <si>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</si>
  <si>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</si>
  <si>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</si>
  <si>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</si>
  <si>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</si>
  <si>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</si>
  <si>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</si>
  <si>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</si>
  <si>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</si>
  <si>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</si>
  <si>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</si>
  <si>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</si>
  <si>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</si>
  <si>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</si>
  <si>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</si>
  <si>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</si>
  <si>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</si>
  <si>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</si>
  <si>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</si>
  <si>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</si>
  <si>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</si>
  <si>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</si>
  <si>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</si>
  <si>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</si>
  <si>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</si>
  <si>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</si>
  <si>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</si>
  <si>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</si>
  <si>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</si>
  <si>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</si>
  <si>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</si>
  <si>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</si>
  <si>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</si>
  <si>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</si>
  <si>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</si>
  <si>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</si>
  <si>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</si>
  <si>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</si>
  <si>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</si>
  <si>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</si>
  <si>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</si>
  <si>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</si>
  <si>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</si>
  <si>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</si>
  <si>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</si>
  <si>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</si>
  <si>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</si>
  <si>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</si>
  <si>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</si>
  <si>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</si>
  <si>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</si>
  <si>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</si>
  <si>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</si>
  <si>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</si>
  <si>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</si>
  <si>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</si>
  <si>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</si>
  <si>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</si>
  <si>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</si>
  <si>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</si>
  <si>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</si>
  <si>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</si>
  <si>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</si>
  <si>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</si>
  <si>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</si>
  <si>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</si>
  <si>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</si>
  <si>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</si>
  <si>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</si>
  <si>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</si>
  <si>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</si>
  <si>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</si>
  <si>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</si>
  <si>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</si>
  <si>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</si>
  <si>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</si>
  <si>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</si>
  <si>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</si>
  <si>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</si>
  <si>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</si>
  <si>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</si>
  <si>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</si>
  <si>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</si>
  <si>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</si>
  <si>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</si>
  <si>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</si>
  <si>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</si>
  <si>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</si>
  <si>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</si>
  <si>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</si>
  <si>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</si>
  <si>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</si>
  <si>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</si>
  <si>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</si>
  <si>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</si>
  <si>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</si>
  <si>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</si>
  <si>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</si>
  <si>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</si>
  <si>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</si>
  <si>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</si>
  <si>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</si>
  <si>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</si>
  <si>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</si>
  <si>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</si>
  <si>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</si>
  <si>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</si>
  <si>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</si>
  <si>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</si>
  <si>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</si>
  <si>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</si>
  <si>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</si>
  <si>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</si>
  <si>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</si>
  <si>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</si>
  <si>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</si>
  <si>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</si>
  <si>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</si>
  <si>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</si>
  <si>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</si>
  <si>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</si>
  <si>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</si>
  <si>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</si>
  <si>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</si>
  <si>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</si>
  <si>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</si>
  <si>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</si>
  <si>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</si>
  <si>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</si>
  <si>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</si>
  <si>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</si>
  <si>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</si>
  <si>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</si>
  <si>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</si>
  <si>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</si>
  <si>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</si>
  <si>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</si>
  <si>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</si>
  <si>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</si>
  <si>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</si>
  <si>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</si>
  <si>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</si>
  <si>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</si>
  <si>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</si>
  <si>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</si>
  <si>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</si>
  <si>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</si>
  <si>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</si>
  <si>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</si>
  <si>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</si>
  <si>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</si>
  <si>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</si>
  <si>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</si>
  <si>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</si>
  <si>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</si>
  <si>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</si>
  <si>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</si>
  <si>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</si>
  <si>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</si>
  <si>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</si>
  <si>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</si>
  <si>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</si>
  <si>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</si>
  <si>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</si>
  <si>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</si>
  <si>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</si>
  <si>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</si>
  <si>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</si>
  <si>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</si>
  <si>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</si>
  <si>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</si>
  <si>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</si>
  <si>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</si>
  <si>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</si>
  <si>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</si>
  <si>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</si>
  <si>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</si>
  <si>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</si>
  <si>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</si>
  <si>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</si>
  <si>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</si>
  <si>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</si>
  <si>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</si>
  <si>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</si>
  <si>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</si>
  <si>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</si>
  <si>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</si>
  <si>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</si>
  <si>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</si>
  <si>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</si>
  <si>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</si>
  <si>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</si>
  <si>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</si>
  <si>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</si>
  <si>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</si>
  <si>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</si>
  <si>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</si>
  <si>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</si>
  <si>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</si>
  <si>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</si>
  <si>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</si>
  <si>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</si>
  <si>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</si>
  <si>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</si>
  <si>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</si>
  <si>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</si>
  <si>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</si>
  <si>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</si>
  <si>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</si>
  <si>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</si>
  <si>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</si>
  <si>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</si>
  <si>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</si>
  <si>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</si>
  <si>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</si>
  <si>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</si>
  <si>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</si>
  <si>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</si>
  <si>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</si>
  <si>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</si>
  <si>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</si>
  <si>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</si>
  <si>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</si>
  <si>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</si>
  <si>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</si>
  <si>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</si>
  <si>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</si>
  <si>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</si>
  <si>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</si>
  <si>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</si>
  <si>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</si>
  <si>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</si>
  <si>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</si>
  <si>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</si>
  <si>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</si>
  <si>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</si>
  <si>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</si>
  <si>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</si>
  <si>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</si>
  <si>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</si>
  <si>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</si>
  <si>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</si>
  <si>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</si>
  <si>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</si>
  <si>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</si>
  <si>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</si>
  <si>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</si>
  <si>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</si>
  <si>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</si>
  <si>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</si>
  <si>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</si>
  <si>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</si>
  <si>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</si>
  <si>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</si>
  <si>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</si>
  <si>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</si>
  <si>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</si>
  <si>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</si>
  <si>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</si>
  <si>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</si>
  <si>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</si>
  <si>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</si>
  <si>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</si>
  <si>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</si>
  <si>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</si>
  <si>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</si>
  <si>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</si>
  <si>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</si>
  <si>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</si>
  <si>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</si>
  <si>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</si>
  <si>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</si>
  <si>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</si>
  <si>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</si>
  <si>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</si>
  <si>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</si>
  <si>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</si>
  <si>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</si>
  <si>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</si>
  <si>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</si>
  <si>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</si>
  <si>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</si>
  <si>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</si>
  <si>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</si>
  <si>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</si>
  <si>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</si>
  <si>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</si>
  <si>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</si>
  <si>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</si>
  <si>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</si>
  <si>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</si>
  <si>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</si>
  <si>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</si>
  <si>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</si>
  <si>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</si>
  <si>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</si>
  <si>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</si>
  <si>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</si>
  <si>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</si>
  <si>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</si>
  <si>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</si>
  <si>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</si>
  <si>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</si>
  <si>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</si>
  <si>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</si>
  <si>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</si>
  <si>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</si>
  <si>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</si>
  <si>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</si>
  <si>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</si>
  <si>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</si>
  <si>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</si>
  <si>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</si>
  <si>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</si>
  <si>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</si>
  <si>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</si>
  <si>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</si>
  <si>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</si>
  <si>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</si>
  <si>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</si>
  <si>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</si>
  <si>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</si>
  <si>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</si>
  <si>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</si>
  <si>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</si>
  <si>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</si>
  <si>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</si>
  <si>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</si>
  <si>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</si>
  <si>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</si>
  <si>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</si>
  <si>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</si>
  <si>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</si>
  <si>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</si>
  <si>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</si>
  <si>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</si>
  <si>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</si>
  <si>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</si>
  <si>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</si>
  <si>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</si>
  <si>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</si>
  <si>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</si>
  <si>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</si>
  <si>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</si>
  <si>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</si>
  <si>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</si>
  <si>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</si>
  <si>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</si>
  <si>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</si>
  <si>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</si>
  <si>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</si>
  <si>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</si>
  <si>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</si>
  <si>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</si>
  <si>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</si>
  <si>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</si>
  <si>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</si>
  <si>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</si>
  <si>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</si>
  <si>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</si>
  <si>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</si>
  <si>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</si>
  <si>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</si>
  <si>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</si>
  <si>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</si>
  <si>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</si>
  <si>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</si>
  <si>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</si>
  <si>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</si>
  <si>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</si>
  <si>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</si>
  <si>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</si>
  <si>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</si>
  <si>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</si>
  <si>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</si>
  <si>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</si>
  <si>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</si>
  <si>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</si>
  <si>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</si>
  <si>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</si>
  <si>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</si>
  <si>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</si>
  <si>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</si>
  <si>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</si>
  <si>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</si>
  <si>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</si>
  <si>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</si>
  <si>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</si>
  <si>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</si>
  <si>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</si>
  <si>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</si>
  <si>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</si>
  <si>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</si>
  <si>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</si>
  <si>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</si>
  <si>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</si>
  <si>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</si>
  <si>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</si>
  <si>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</si>
  <si>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</si>
  <si>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</si>
  <si>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</si>
  <si>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</si>
  <si>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</si>
  <si>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</si>
  <si>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</si>
  <si>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</si>
  <si>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</si>
  <si>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</si>
  <si>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</si>
  <si>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</si>
  <si>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</si>
  <si>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</si>
  <si>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</si>
  <si>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</si>
  <si>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</si>
  <si>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</si>
  <si>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</si>
  <si>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</si>
  <si>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</si>
  <si>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</si>
  <si>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</si>
  <si>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</si>
  <si>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</si>
  <si>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</si>
  <si>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</si>
  <si>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</si>
  <si>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</si>
  <si>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</si>
  <si>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</si>
  <si>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</si>
  <si>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</si>
  <si>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</si>
  <si>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</si>
  <si>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</si>
  <si>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</si>
  <si>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</si>
  <si>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</si>
  <si>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</si>
  <si>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</si>
  <si>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</si>
  <si>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</si>
  <si>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</si>
  <si>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</si>
  <si>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</si>
  <si>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</si>
  <si>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</si>
  <si>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</si>
  <si>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</si>
  <si>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</si>
  <si>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</si>
  <si>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</si>
  <si>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</si>
  <si>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</si>
  <si>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</si>
  <si>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</si>
  <si>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</si>
  <si>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</si>
  <si>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</si>
  <si>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</si>
  <si>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</si>
  <si>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</si>
  <si>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</si>
  <si>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</si>
  <si>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</si>
  <si>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</si>
  <si>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</si>
  <si>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</si>
  <si>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</si>
  <si>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</si>
  <si>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</si>
  <si>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</si>
  <si>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</si>
  <si>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</si>
  <si>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</si>
  <si>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</si>
  <si>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</si>
  <si>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</si>
  <si>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</si>
  <si>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</si>
  <si>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</si>
  <si>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</si>
  <si>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</si>
  <si>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</si>
  <si>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</si>
  <si>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</si>
  <si>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</si>
  <si>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</si>
  <si>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</si>
  <si>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</si>
  <si>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</si>
  <si>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</si>
  <si>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</si>
  <si>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</si>
  <si>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</si>
  <si>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</si>
  <si>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</si>
  <si>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</si>
  <si>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</si>
  <si>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</si>
  <si>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</si>
  <si>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</si>
  <si>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</si>
  <si>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</si>
  <si>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</si>
  <si>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</si>
  <si>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</si>
  <si>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</si>
  <si>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</si>
  <si>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</si>
  <si>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</si>
  <si>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</si>
  <si>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</si>
  <si>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</si>
  <si>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</si>
  <si>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</si>
  <si>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</si>
  <si>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</si>
  <si>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</si>
  <si>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</si>
  <si>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</si>
  <si>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</si>
  <si>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</si>
  <si>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</si>
  <si>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</si>
  <si>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</si>
  <si>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</si>
  <si>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</si>
  <si>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</si>
  <si>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</si>
  <si>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</si>
  <si>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</si>
  <si>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</si>
  <si>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</si>
  <si>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</si>
  <si>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</si>
  <si>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</si>
  <si>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</si>
  <si>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</si>
  <si>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</si>
  <si>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</si>
  <si>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</si>
  <si>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</si>
  <si>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</si>
  <si>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</si>
  <si>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</si>
  <si>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</si>
  <si>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</si>
  <si>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</si>
  <si>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</si>
  <si>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</si>
  <si>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</si>
  <si>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</si>
  <si>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</si>
  <si>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</si>
  <si>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</si>
  <si>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</si>
  <si>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</si>
  <si>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</si>
  <si>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</si>
  <si>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</si>
  <si>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</si>
  <si>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</si>
  <si>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</si>
  <si>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</si>
  <si>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</si>
  <si>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</si>
  <si>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</si>
  <si>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</si>
  <si>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</si>
  <si>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</si>
  <si>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</si>
  <si>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</si>
  <si>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</si>
  <si>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</si>
  <si>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</si>
  <si>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</si>
  <si>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</si>
  <si>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</si>
  <si>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</si>
  <si>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</si>
  <si>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</si>
  <si>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</si>
  <si>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</si>
  <si>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</si>
  <si>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</si>
  <si>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</si>
  <si>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</si>
  <si>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</si>
  <si>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</si>
  <si>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</si>
  <si>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</si>
  <si>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</si>
  <si>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</si>
  <si>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</si>
  <si>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</si>
  <si>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</si>
  <si>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</si>
  <si>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</si>
  <si>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</si>
  <si>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</si>
  <si>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</si>
  <si>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</si>
  <si>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</si>
  <si>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</si>
  <si>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</si>
  <si>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</si>
  <si>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</si>
  <si>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</si>
  <si>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</si>
  <si>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</si>
  <si>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</si>
  <si>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</si>
  <si>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</si>
  <si>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</si>
  <si>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</si>
  <si>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</si>
  <si>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</si>
  <si>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</si>
  <si>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</si>
  <si>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</si>
  <si>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</si>
  <si>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</si>
  <si>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</si>
  <si>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</si>
  <si>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</si>
  <si>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</si>
  <si>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</si>
  <si>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</si>
  <si>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</si>
  <si>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</si>
  <si>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</si>
  <si>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</si>
  <si>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</si>
  <si>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</si>
  <si>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</si>
  <si>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</si>
  <si>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</si>
  <si>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</si>
  <si>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</si>
  <si>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</si>
  <si>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</si>
  <si>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</si>
  <si>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</si>
  <si>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</si>
  <si>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</si>
  <si>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</si>
  <si>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</si>
  <si>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</si>
  <si>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</si>
  <si>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</si>
  <si>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</si>
  <si>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</si>
  <si>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</si>
  <si>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</si>
  <si>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</si>
  <si>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</si>
  <si>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</si>
  <si>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</si>
  <si>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</si>
  <si>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</si>
  <si>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</si>
  <si>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</si>
  <si>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</si>
  <si>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</si>
  <si>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</si>
  <si>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</si>
  <si>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</si>
  <si>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</si>
  <si>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</si>
  <si>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</si>
  <si>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</si>
  <si>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</si>
  <si>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</si>
  <si>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</si>
  <si>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</si>
  <si>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</si>
  <si>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</si>
  <si>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</si>
  <si>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</si>
  <si>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</si>
  <si>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</si>
  <si>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</si>
  <si>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</si>
  <si>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</si>
  <si>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</si>
  <si>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</si>
  <si>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</si>
  <si>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</si>
  <si>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</si>
  <si>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</si>
  <si>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</si>
  <si>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</si>
  <si>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</si>
  <si>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</si>
  <si>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</si>
  <si>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</si>
  <si>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</si>
  <si>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</si>
  <si>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</si>
  <si>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</si>
  <si>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</si>
  <si>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</si>
  <si>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</si>
  <si>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</si>
  <si>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</si>
  <si>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</si>
  <si>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</si>
  <si>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</si>
  <si>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</si>
  <si>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</si>
  <si>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</si>
  <si>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</si>
  <si>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</si>
  <si>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</si>
  <si>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</si>
  <si>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</si>
  <si>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</si>
  <si>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</si>
  <si>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</si>
  <si>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</si>
  <si>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</si>
  <si>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</si>
  <si>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</si>
  <si>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</si>
  <si>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</si>
  <si>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</si>
  <si>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</si>
  <si>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</si>
  <si>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</si>
  <si>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</si>
  <si>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</si>
  <si>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</si>
  <si>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</si>
  <si>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</si>
  <si>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</si>
  <si>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</si>
  <si>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</si>
  <si>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</si>
  <si>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</si>
  <si>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</si>
  <si>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</si>
  <si>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</si>
  <si>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</si>
  <si>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</si>
  <si>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</si>
  <si>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</si>
  <si>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</si>
  <si>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</si>
  <si>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</si>
  <si>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</si>
  <si>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</si>
  <si>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</si>
  <si>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</si>
  <si>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</si>
  <si>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</si>
  <si>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</si>
  <si>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</si>
  <si>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</si>
  <si>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</si>
  <si>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</si>
  <si>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</si>
  <si>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</si>
  <si>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</si>
  <si>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</si>
  <si>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</si>
  <si>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</si>
  <si>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</si>
  <si>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</si>
  <si>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</si>
  <si>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</si>
  <si>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</si>
  <si>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</si>
  <si>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</si>
  <si>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</si>
  <si>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</si>
  <si>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</si>
  <si>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</si>
  <si>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</si>
  <si>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</si>
  <si>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</si>
  <si>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</si>
  <si>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</si>
  <si>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</si>
  <si>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</si>
  <si>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</si>
  <si>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</si>
  <si>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</si>
  <si>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</si>
  <si>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</si>
  <si>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</si>
  <si>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</si>
  <si>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</si>
  <si>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</si>
  <si>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</si>
  <si>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</si>
  <si>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</si>
  <si>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</si>
  <si>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</si>
  <si>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</si>
  <si>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</si>
  <si>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</si>
  <si>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</si>
  <si>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</si>
  <si>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</si>
  <si>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</si>
  <si>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</si>
  <si>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</si>
  <si>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</si>
  <si>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</si>
  <si>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</si>
  <si>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</si>
  <si>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</si>
  <si>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</si>
  <si>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</si>
  <si>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</si>
  <si>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</si>
  <si>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</si>
  <si>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</si>
  <si>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</si>
  <si>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</si>
  <si>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</si>
  <si>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</si>
  <si>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</si>
  <si>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</si>
  <si>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</si>
  <si>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</si>
  <si>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</si>
  <si>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</si>
  <si>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</si>
  <si>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</si>
  <si>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</si>
  <si>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</si>
  <si>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</si>
  <si>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</si>
  <si>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</si>
  <si>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</si>
  <si>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</si>
  <si>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</si>
  <si>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</si>
  <si>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</si>
  <si>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</si>
  <si>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</si>
  <si>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</si>
  <si>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</si>
  <si>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</si>
  <si>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</si>
  <si>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</si>
  <si>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</si>
  <si>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</si>
  <si>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</si>
  <si>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</si>
  <si>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</si>
  <si>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</si>
  <si>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</si>
  <si>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</si>
  <si>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</si>
  <si>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</si>
  <si>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</si>
  <si>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</si>
  <si>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</si>
  <si>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</si>
  <si>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</si>
  <si>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</si>
  <si>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</si>
  <si>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</si>
  <si>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</si>
  <si>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</si>
  <si>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</si>
  <si>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</si>
  <si>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</si>
  <si>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</si>
  <si>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</si>
  <si>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</si>
  <si>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</si>
  <si>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</si>
  <si>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</si>
  <si>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</si>
  <si>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</si>
  <si>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</si>
  <si>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</si>
  <si>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</si>
  <si>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</si>
  <si>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</si>
  <si>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</si>
  <si>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</si>
  <si>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</si>
  <si>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</si>
  <si>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</si>
  <si>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</si>
  <si>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</si>
  <si>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</si>
  <si>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</si>
  <si>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</si>
  <si>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</si>
  <si>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</si>
  <si>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</si>
  <si>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</si>
  <si>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</si>
  <si>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</si>
  <si>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</si>
  <si>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</si>
  <si>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</si>
  <si>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</si>
  <si>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</si>
  <si>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</si>
  <si>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</si>
  <si>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</si>
  <si>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</si>
  <si>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</si>
  <si>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</si>
  <si>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</si>
  <si>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</si>
  <si>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</si>
  <si>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</si>
  <si>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</si>
  <si>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</si>
  <si>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</si>
  <si>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</si>
  <si>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</si>
  <si>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</si>
  <si>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</si>
  <si>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</si>
  <si>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</si>
  <si>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</si>
  <si>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</si>
  <si>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</si>
  <si>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</si>
  <si>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</si>
  <si>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</si>
  <si>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</si>
  <si>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</si>
  <si>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</si>
  <si>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</si>
  <si>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</si>
  <si>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</si>
  <si>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</si>
  <si>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</si>
  <si>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</si>
  <si>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</si>
  <si>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</si>
  <si>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</si>
  <si>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</si>
  <si>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</si>
  <si>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</si>
  <si>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</si>
  <si>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</si>
  <si>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</si>
  <si>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</si>
  <si>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</si>
  <si>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</si>
  <si>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</si>
  <si>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</si>
  <si>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</si>
  <si>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</si>
  <si>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</si>
  <si>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</si>
  <si>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</si>
  <si>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</si>
  <si>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</si>
  <si>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</si>
  <si>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</si>
  <si>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</si>
  <si>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</si>
  <si>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</si>
  <si>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</si>
  <si>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</si>
  <si>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</si>
  <si>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</si>
  <si>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</si>
  <si>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</si>
  <si>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</si>
  <si>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</si>
  <si>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</si>
  <si>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</si>
  <si>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</si>
  <si>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</si>
  <si>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</si>
  <si>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</si>
  <si>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</si>
  <si>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</si>
  <si>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</si>
  <si>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</si>
  <si>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</si>
  <si>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</si>
  <si>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</si>
  <si>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</si>
  <si>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</si>
  <si>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</si>
  <si>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</si>
  <si>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</si>
  <si>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</si>
  <si>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</si>
  <si>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</si>
  <si>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</si>
  <si>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</si>
  <si>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</si>
  <si>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</si>
  <si>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</si>
  <si>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</si>
  <si>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</si>
  <si>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</si>
  <si>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</si>
  <si>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</si>
  <si>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</si>
  <si>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</si>
  <si>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</si>
  <si>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</si>
  <si>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</si>
  <si>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</si>
  <si>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</si>
  <si>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</si>
  <si>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</si>
  <si>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</si>
  <si>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</si>
  <si>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</si>
  <si>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</si>
  <si>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</si>
  <si>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</si>
  <si>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</si>
  <si>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</si>
  <si>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</si>
  <si>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</si>
  <si>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</si>
  <si>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</si>
  <si>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</si>
  <si>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</si>
  <si>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</si>
  <si>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</si>
  <si>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</si>
  <si>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</si>
  <si>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</si>
  <si>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</si>
  <si>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</si>
  <si>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</si>
  <si>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</si>
  <si>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</si>
  <si>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</si>
  <si>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</si>
  <si>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</si>
  <si>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</si>
  <si>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</si>
  <si>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</si>
  <si>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</si>
  <si>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</si>
  <si>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</si>
  <si>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</si>
  <si>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</si>
  <si>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</si>
  <si>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</si>
  <si>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</si>
  <si>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</si>
  <si>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</si>
  <si>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</si>
  <si>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</si>
  <si>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</si>
  <si>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</si>
  <si>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</si>
  <si>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</si>
  <si>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</si>
  <si>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</si>
  <si>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</si>
  <si>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</si>
  <si>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</si>
  <si>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</si>
  <si>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</si>
  <si>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</si>
  <si>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</si>
  <si>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</si>
  <si>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</si>
  <si>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</si>
  <si>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</si>
  <si>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</si>
  <si>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</si>
  <si>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</si>
  <si>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</si>
  <si>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</si>
  <si>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</si>
  <si>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</si>
  <si>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</si>
  <si>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</si>
  <si>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</si>
  <si>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</si>
  <si>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</si>
  <si>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</si>
  <si>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</si>
  <si>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</si>
  <si>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</si>
  <si>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</si>
  <si>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</si>
  <si>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</si>
  <si>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</si>
  <si>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</si>
  <si>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</si>
  <si>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</si>
  <si>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</si>
  <si>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</si>
  <si>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</si>
  <si>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</si>
  <si>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</si>
  <si>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</si>
  <si>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</si>
  <si>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</si>
  <si>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</si>
  <si>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</si>
  <si>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</si>
  <si>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</si>
  <si>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</si>
  <si>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</si>
  <si>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</si>
  <si>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</si>
  <si>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</si>
  <si>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</si>
  <si>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</si>
  <si>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</si>
  <si>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</si>
  <si>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</si>
  <si>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</si>
  <si>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</si>
  <si>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</si>
  <si>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</si>
  <si>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</si>
  <si>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</si>
  <si>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</si>
  <si>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</si>
  <si>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</si>
  <si>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</si>
  <si>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</si>
  <si>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</si>
  <si>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</si>
  <si>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</si>
  <si>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</si>
  <si>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</si>
  <si>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</si>
  <si>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</si>
  <si>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</si>
  <si>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</si>
  <si>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</si>
  <si>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</si>
  <si>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</si>
  <si>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</si>
  <si>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</si>
  <si>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</si>
  <si>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</si>
  <si>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</si>
  <si>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</si>
  <si>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</si>
  <si>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</si>
  <si>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</si>
  <si>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</si>
  <si>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</si>
  <si>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</si>
  <si>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</si>
  <si>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</si>
  <si>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</si>
  <si>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</si>
  <si>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</si>
  <si>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</si>
  <si>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</si>
  <si>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</si>
  <si>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</si>
  <si>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</si>
  <si>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</si>
  <si>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</si>
  <si>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</si>
  <si>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</si>
  <si>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</si>
  <si>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</si>
  <si>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</si>
  <si>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</si>
  <si>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</si>
  <si>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</si>
  <si>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</si>
  <si>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</si>
  <si>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</si>
  <si>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</si>
  <si>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</si>
  <si>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</si>
  <si>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</si>
  <si>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</si>
  <si>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</si>
  <si>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</si>
  <si>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</si>
  <si>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</si>
  <si>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</si>
  <si>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</si>
  <si>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</si>
  <si>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</si>
  <si>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</si>
  <si>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</si>
  <si>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</si>
  <si>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</si>
  <si>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</si>
  <si>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</si>
  <si>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</si>
  <si>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</si>
  <si>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</si>
  <si>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</si>
  <si>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</si>
  <si>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</si>
  <si>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</si>
  <si>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</si>
  <si>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</si>
  <si>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</si>
  <si>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</si>
  <si>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</si>
  <si>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</si>
  <si>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</si>
  <si>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</si>
  <si>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</si>
  <si>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</si>
  <si>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</si>
  <si>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</si>
  <si>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</si>
  <si>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</si>
  <si>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</si>
  <si>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</si>
  <si>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</si>
  <si>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</si>
  <si>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</si>
  <si>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</si>
  <si>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</si>
  <si>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</si>
  <si>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</si>
  <si>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</si>
  <si>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</si>
  <si>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</si>
  <si>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</si>
  <si>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</si>
  <si>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</si>
  <si>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</si>
  <si>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</si>
  <si>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</si>
  <si>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</si>
  <si>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</si>
  <si>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</si>
  <si>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</si>
  <si>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</si>
  <si>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</si>
  <si>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</si>
  <si>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</si>
  <si>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</si>
  <si>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</si>
  <si>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</si>
  <si>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</si>
  <si>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</si>
  <si>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</si>
  <si>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</si>
  <si>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</si>
  <si>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</si>
  <si>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</si>
  <si>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</si>
  <si>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</si>
  <si>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</si>
  <si>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</si>
  <si>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</si>
  <si>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</si>
  <si>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</si>
  <si>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</si>
  <si>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</si>
  <si>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</si>
  <si>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</si>
  <si>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</si>
  <si>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</si>
  <si>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</si>
  <si>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</si>
  <si>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</si>
  <si>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</si>
  <si>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</si>
  <si>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</si>
  <si>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</si>
  <si>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</si>
  <si>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</si>
  <si>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</si>
  <si>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</si>
  <si>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</si>
  <si>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</si>
  <si>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</si>
  <si>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</si>
  <si>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</si>
  <si>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</si>
  <si>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</si>
  <si>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</si>
  <si>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</si>
  <si>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</si>
  <si>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</si>
  <si>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</si>
  <si>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</si>
  <si>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</si>
  <si>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</si>
  <si>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</si>
  <si>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</si>
  <si>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</si>
  <si>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</si>
  <si>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</si>
  <si>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</si>
  <si>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</si>
  <si>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</si>
  <si>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</si>
  <si>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</si>
  <si>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</si>
  <si>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</si>
  <si>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</si>
  <si>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</si>
  <si>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</si>
  <si>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</si>
  <si>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</si>
  <si>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</si>
  <si>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</si>
  <si>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</si>
  <si>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</si>
  <si>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</si>
  <si>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</si>
  <si>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</si>
  <si>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</si>
  <si>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</si>
  <si>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</si>
  <si>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</si>
  <si>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</si>
  <si>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</si>
  <si>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</si>
  <si>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</si>
  <si>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</si>
  <si>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</si>
  <si>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</si>
  <si>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</si>
  <si>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</si>
  <si>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</si>
  <si>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</si>
  <si>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</si>
  <si>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</si>
  <si>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</si>
  <si>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</si>
  <si>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</si>
  <si>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</si>
  <si>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</si>
  <si>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</si>
  <si>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</si>
  <si>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</si>
  <si>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</si>
  <si>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</si>
  <si>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</si>
  <si>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</si>
  <si>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</si>
  <si>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</si>
  <si>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</si>
  <si>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</si>
  <si>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</si>
  <si>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</si>
  <si>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</si>
  <si>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</si>
  <si>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</si>
  <si>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</si>
  <si>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</si>
  <si>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</si>
  <si>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</si>
  <si>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</si>
  <si>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</si>
  <si>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</si>
  <si>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</si>
  <si>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</si>
  <si>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</si>
  <si>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</si>
  <si>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</si>
  <si>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</si>
  <si>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</si>
  <si>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</si>
  <si>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</si>
  <si>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</si>
  <si>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</si>
  <si>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</si>
  <si>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</si>
  <si>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</si>
  <si>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</si>
  <si>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</si>
  <si>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</si>
  <si>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</si>
  <si>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</si>
  <si>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</si>
  <si>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</si>
  <si>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</si>
  <si>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</si>
  <si>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</si>
  <si>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</si>
  <si>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</si>
  <si>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</si>
  <si>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</si>
  <si>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</si>
  <si>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</si>
  <si>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</si>
  <si>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</si>
  <si>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</si>
  <si>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</si>
  <si>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</si>
  <si>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</si>
  <si>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</si>
  <si>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</si>
  <si>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</si>
  <si>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</si>
  <si>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</si>
  <si>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</si>
  <si>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</si>
  <si>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</si>
  <si>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</si>
  <si>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</si>
  <si>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</si>
  <si>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</si>
  <si>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</si>
  <si>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</si>
  <si>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</si>
  <si>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</si>
  <si>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</si>
  <si>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</si>
  <si>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</si>
  <si>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</si>
  <si>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</si>
  <si>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</si>
  <si>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</si>
  <si>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</si>
  <si>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</si>
  <si>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</si>
  <si>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</si>
  <si>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</si>
  <si>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</si>
  <si>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</si>
  <si>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</si>
  <si>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</si>
  <si>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</si>
  <si>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</si>
  <si>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</si>
  <si>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</si>
  <si>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</si>
  <si>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</si>
  <si>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</si>
  <si>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</si>
  <si>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</si>
  <si>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</si>
  <si>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</si>
  <si>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</si>
  <si>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</si>
  <si>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</si>
  <si>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</si>
  <si>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</si>
  <si>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</si>
  <si>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</si>
  <si>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</si>
  <si>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</si>
  <si>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</si>
  <si>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</si>
  <si>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</si>
  <si>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</si>
  <si>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</si>
  <si>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</si>
  <si>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</si>
  <si>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</si>
  <si>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</si>
  <si>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</si>
  <si>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</si>
  <si>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</si>
  <si>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</si>
  <si>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</si>
  <si>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</si>
  <si>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</si>
  <si>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</si>
  <si>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</si>
  <si>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</si>
  <si>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</si>
  <si>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</si>
  <si>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</si>
  <si>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</si>
  <si>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</si>
  <si>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</si>
  <si>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</si>
  <si>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</si>
  <si>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</si>
  <si>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</si>
  <si>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</si>
  <si>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</si>
  <si>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</si>
  <si>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</si>
  <si>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</si>
  <si>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</si>
  <si>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</si>
  <si>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</si>
  <si>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</si>
  <si>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</si>
  <si>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</si>
  <si>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</si>
  <si>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</si>
  <si>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</si>
  <si>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</si>
  <si>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</si>
  <si>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</si>
  <si>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</si>
  <si>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</si>
  <si>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</si>
  <si>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</si>
  <si>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</si>
  <si>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</si>
  <si>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</si>
  <si>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</si>
  <si>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</si>
  <si>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</si>
  <si>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</si>
  <si>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</si>
  <si>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</si>
  <si>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</si>
  <si>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</si>
  <si>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</si>
  <si>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</si>
  <si>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</si>
  <si>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</si>
  <si>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</si>
  <si>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</si>
  <si>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</si>
  <si>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</si>
  <si>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</si>
  <si>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</si>
  <si>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</si>
  <si>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</si>
  <si>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</si>
  <si>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</si>
  <si>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</si>
  <si>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</si>
  <si>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</si>
  <si>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</si>
  <si>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</si>
  <si>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</si>
  <si>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</si>
  <si>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</si>
  <si>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</si>
  <si>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</si>
  <si>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</si>
  <si>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</si>
  <si>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</si>
  <si>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</si>
  <si>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</si>
  <si>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</si>
  <si>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</si>
  <si>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</si>
  <si>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</si>
  <si>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</si>
  <si>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</si>
  <si>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</si>
  <si>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</si>
  <si>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</si>
  <si>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</si>
  <si>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</si>
  <si>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</si>
  <si>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</si>
  <si>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</si>
  <si>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</si>
  <si>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</si>
  <si>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</si>
  <si>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</si>
  <si>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</si>
  <si>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</si>
  <si>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</si>
  <si>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</si>
  <si>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</si>
  <si>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</si>
  <si>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</si>
  <si>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</si>
  <si>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</si>
  <si>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</si>
  <si>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</si>
  <si>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</si>
  <si>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</si>
  <si>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</si>
  <si>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</si>
  <si>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</si>
  <si>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</si>
  <si>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</si>
  <si>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</si>
  <si>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</si>
  <si>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</si>
  <si>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</si>
  <si>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</si>
  <si>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</si>
  <si>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</si>
  <si>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</si>
  <si>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</si>
  <si>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</si>
  <si>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</si>
  <si>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</si>
  <si>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</si>
  <si>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</si>
  <si>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</si>
  <si>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</si>
  <si>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</si>
  <si>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</si>
  <si>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</si>
  <si>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</si>
  <si>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</si>
  <si>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</si>
  <si>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</si>
  <si>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</si>
  <si>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</si>
  <si>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</si>
  <si>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</si>
  <si>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</si>
  <si>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</si>
  <si>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</si>
  <si>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</si>
  <si>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</si>
  <si>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</si>
  <si>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</si>
  <si>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</si>
  <si>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</si>
  <si>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</si>
  <si>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</si>
  <si>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</si>
  <si>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</si>
  <si>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</si>
  <si>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</si>
  <si>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</si>
  <si>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</si>
  <si>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</si>
  <si>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</si>
  <si>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</si>
  <si>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</si>
  <si>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</si>
  <si>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</si>
  <si>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</si>
  <si>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</si>
  <si>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</si>
  <si>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</si>
  <si>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</si>
  <si>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</si>
  <si>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</si>
  <si>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</si>
  <si>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</si>
  <si>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</si>
  <si>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</si>
  <si>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</si>
  <si>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</si>
  <si>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</si>
  <si>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</si>
  <si>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</si>
  <si>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</si>
  <si>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</si>
  <si>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</si>
  <si>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</si>
  <si>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</si>
  <si>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</si>
  <si>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</si>
  <si>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</si>
  <si>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</si>
  <si>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</si>
  <si>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</si>
  <si>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</si>
  <si>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</si>
  <si>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</si>
  <si>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</si>
  <si>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</si>
  <si>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</si>
  <si>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</si>
  <si>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</si>
  <si>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</si>
  <si>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</si>
  <si>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</si>
  <si>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</si>
  <si>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</si>
  <si>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</si>
  <si>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</si>
  <si>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</si>
  <si>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</si>
  <si>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</si>
  <si>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</si>
  <si>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</si>
  <si>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</si>
  <si>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</si>
  <si>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</si>
  <si>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</si>
  <si>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</si>
  <si>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</si>
  <si>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</si>
  <si>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</si>
  <si>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</si>
  <si>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</si>
  <si>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</si>
  <si>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</si>
  <si>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</si>
  <si>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</si>
  <si>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</si>
  <si>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</si>
  <si>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</si>
  <si>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</si>
  <si>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</si>
  <si>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</si>
  <si>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</si>
  <si>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</si>
  <si>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</si>
  <si>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</si>
  <si>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</si>
  <si>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</si>
  <si>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</si>
  <si>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</si>
  <si>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</si>
  <si>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</si>
  <si>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</si>
  <si>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</si>
  <si>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</si>
  <si>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</si>
  <si>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</si>
  <si>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</si>
  <si>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</si>
  <si>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</si>
  <si>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</si>
  <si>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</si>
  <si>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</si>
  <si>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</si>
  <si>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</si>
  <si>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</si>
  <si>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</si>
  <si>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</si>
  <si>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</si>
  <si>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</si>
  <si>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</si>
  <si>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</si>
  <si>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</si>
  <si>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</si>
  <si>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</si>
  <si>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</si>
  <si>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</si>
  <si>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</si>
  <si>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</si>
  <si>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</si>
  <si>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</si>
  <si>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</si>
  <si>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</si>
  <si>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</si>
  <si>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</si>
  <si>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</si>
  <si>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</si>
  <si>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</si>
  <si>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</si>
  <si>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</si>
  <si>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</si>
  <si>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</si>
  <si>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</si>
  <si>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</si>
  <si>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</si>
  <si>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</si>
  <si>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</si>
  <si>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</si>
  <si>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</si>
  <si>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</si>
  <si>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</si>
  <si>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</si>
  <si>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</si>
  <si>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</si>
  <si>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</si>
  <si>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</si>
  <si>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</si>
  <si>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</si>
  <si>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</si>
  <si>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</si>
  <si>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</si>
  <si>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</si>
  <si>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</si>
  <si>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</si>
  <si>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</si>
  <si>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</si>
  <si>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</si>
  <si>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</si>
  <si>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</si>
  <si>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</si>
  <si>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</si>
  <si>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</si>
  <si>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</si>
  <si>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</si>
  <si>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</si>
  <si>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</si>
  <si>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</si>
  <si>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</si>
  <si>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</si>
  <si>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</si>
  <si>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</si>
  <si>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</si>
  <si>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</si>
  <si>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</si>
  <si>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</si>
  <si>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</si>
  <si>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</si>
  <si>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</si>
  <si>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</si>
  <si>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</si>
  <si>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</si>
  <si>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</si>
  <si>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</si>
  <si>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</si>
  <si>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</si>
  <si>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</si>
  <si>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</si>
  <si>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</si>
  <si>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</si>
  <si>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</si>
  <si>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</si>
  <si>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</si>
  <si>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</si>
  <si>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</si>
  <si>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</si>
  <si>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</si>
  <si>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</si>
  <si>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</si>
  <si>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</si>
  <si>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</si>
  <si>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</si>
  <si>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</si>
  <si>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</si>
  <si>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</si>
  <si>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</si>
  <si>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</si>
  <si>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</si>
  <si>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</si>
  <si>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</si>
  <si>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</si>
  <si>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</si>
  <si>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</si>
  <si>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</si>
  <si>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</si>
  <si>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</si>
  <si>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</si>
  <si>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</si>
  <si>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</si>
  <si>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</si>
  <si>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</si>
  <si>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</si>
  <si>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</si>
  <si>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</si>
  <si>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</si>
  <si>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</si>
  <si>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</si>
  <si>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</si>
  <si>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</si>
  <si>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</si>
  <si>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</si>
  <si>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</si>
  <si>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</si>
  <si>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</si>
  <si>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</si>
  <si>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</si>
  <si>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</si>
  <si>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</si>
  <si>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</si>
  <si>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</si>
  <si>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</si>
  <si>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</si>
  <si>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</si>
  <si>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</si>
  <si>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</si>
  <si>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</si>
  <si>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</si>
  <si>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</si>
  <si>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</si>
  <si>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</si>
  <si>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</si>
  <si>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</si>
  <si>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</si>
  <si>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</si>
  <si>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</si>
  <si>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</si>
  <si>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</si>
  <si>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</si>
  <si>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</si>
  <si>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</si>
  <si>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</si>
  <si>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</si>
  <si>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</si>
  <si>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</si>
  <si>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</si>
  <si>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</si>
  <si>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</si>
  <si>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</si>
  <si>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</si>
  <si>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</si>
  <si>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</si>
  <si>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</si>
  <si>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</si>
  <si>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</si>
  <si>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</si>
  <si>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</si>
  <si>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</si>
  <si>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</si>
  <si>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</si>
  <si>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</si>
  <si>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</si>
  <si>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</si>
  <si>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</si>
  <si>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</si>
  <si>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</si>
  <si>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</si>
  <si>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</si>
  <si>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</si>
  <si>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</si>
  <si>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</si>
  <si>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</si>
  <si>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</si>
  <si>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</si>
  <si>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</si>
  <si>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</si>
  <si>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</si>
  <si>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</si>
  <si>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</si>
  <si>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</si>
  <si>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</si>
  <si>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</si>
  <si>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</si>
  <si>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</si>
  <si>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</si>
  <si>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</si>
  <si>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</si>
  <si>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</si>
  <si>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</si>
  <si>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</si>
  <si>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</si>
  <si>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</si>
  <si>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</si>
  <si>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</si>
  <si>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</si>
  <si>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</si>
  <si>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</si>
  <si>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</si>
  <si>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</si>
  <si>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</si>
  <si>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</si>
  <si>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</si>
  <si>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</si>
  <si>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</si>
  <si>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</si>
  <si>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</si>
  <si>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</si>
  <si>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</si>
  <si>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</si>
  <si>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</si>
  <si>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</si>
  <si>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</si>
  <si>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</si>
  <si>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</si>
  <si>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</si>
  <si>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</si>
  <si>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</si>
  <si>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</si>
  <si>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</si>
  <si>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</si>
  <si>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</si>
  <si>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</si>
  <si>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</si>
  <si>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</si>
  <si>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</si>
  <si>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</si>
  <si>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</si>
  <si>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</si>
  <si>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</si>
  <si>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</si>
  <si>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</si>
  <si>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</si>
  <si>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</si>
  <si>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</si>
  <si>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</si>
  <si>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</si>
  <si>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</si>
  <si>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</si>
  <si>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</si>
  <si>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</si>
  <si>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</si>
  <si>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</si>
  <si>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</si>
  <si>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</si>
  <si>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</si>
  <si>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</si>
  <si>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</si>
  <si>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</si>
  <si>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</si>
  <si>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</si>
  <si>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</si>
  <si>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</si>
  <si>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</si>
  <si>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</si>
  <si>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</si>
  <si>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</si>
  <si>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</si>
  <si>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</si>
  <si>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</si>
  <si>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</si>
  <si>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</si>
  <si>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</si>
  <si>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</si>
  <si>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</si>
  <si>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</si>
  <si>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</si>
  <si>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</si>
  <si>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</si>
  <si>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</si>
  <si>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</si>
  <si>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</si>
  <si>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</si>
  <si>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</si>
  <si>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</si>
  <si>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</si>
  <si>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</si>
  <si>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</si>
  <si>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</si>
  <si>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</si>
  <si>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</si>
  <si>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</si>
  <si>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</si>
  <si>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</si>
  <si>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</si>
  <si>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</si>
  <si>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</si>
  <si>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</si>
  <si>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</si>
  <si>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</si>
  <si>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</si>
  <si>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</si>
  <si>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</si>
  <si>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</si>
  <si>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</si>
  <si>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</si>
  <si>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</si>
  <si>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</si>
  <si>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</si>
  <si>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</si>
  <si>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</si>
  <si>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</si>
  <si>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</si>
  <si>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</si>
  <si>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</si>
  <si>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</si>
  <si>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</si>
  <si>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</si>
  <si>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</si>
  <si>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</si>
  <si>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</si>
  <si>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</si>
  <si>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</si>
  <si>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</si>
  <si>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</si>
  <si>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</si>
  <si>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</si>
  <si>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</si>
  <si>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</si>
  <si>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</si>
  <si>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</si>
  <si>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</si>
  <si>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</si>
  <si>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</si>
  <si>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</si>
  <si>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</si>
  <si>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</si>
  <si>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</si>
  <si>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</si>
  <si>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</si>
  <si>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</si>
  <si>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</si>
  <si>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</si>
  <si>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</si>
  <si>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</si>
  <si>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</si>
  <si>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</si>
  <si>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</si>
  <si>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</si>
  <si>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</si>
  <si>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</si>
  <si>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</si>
  <si>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</si>
  <si>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</si>
  <si>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</si>
  <si>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</si>
  <si>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</si>
  <si>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</si>
  <si>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</si>
  <si>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</si>
  <si>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</si>
  <si>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</si>
  <si>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</si>
  <si>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</si>
  <si>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</si>
  <si>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</si>
  <si>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</si>
  <si>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</si>
  <si>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</si>
  <si>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</si>
  <si>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</si>
  <si>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</si>
  <si>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</si>
  <si>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</si>
  <si>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</si>
  <si>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</si>
  <si>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</si>
  <si>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</si>
  <si>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</si>
  <si>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</si>
  <si>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</si>
  <si>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</si>
  <si>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</si>
  <si>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</si>
  <si>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</si>
  <si>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</si>
  <si>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</si>
  <si>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</si>
  <si>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</si>
  <si>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</si>
  <si>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</si>
  <si>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</si>
  <si>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</si>
  <si>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</si>
  <si>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</si>
  <si>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</si>
  <si>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</si>
  <si>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</si>
  <si>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</si>
  <si>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</si>
  <si>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</si>
  <si>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</si>
  <si>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</si>
  <si>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</si>
  <si>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</si>
  <si>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</si>
  <si>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</si>
  <si>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</si>
  <si>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</si>
  <si>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</si>
  <si>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</si>
  <si>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</si>
  <si>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</si>
  <si>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</si>
  <si>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</si>
  <si>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</si>
  <si>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</si>
  <si>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</si>
  <si>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</si>
  <si>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</si>
  <si>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</si>
  <si>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</si>
  <si>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</si>
  <si>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</si>
  <si>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</si>
  <si>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</si>
  <si>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</si>
  <si>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</si>
  <si>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</si>
  <si>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</si>
  <si>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</si>
  <si>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</si>
  <si>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</si>
  <si>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</si>
  <si>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</si>
  <si>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</si>
  <si>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</si>
  <si>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</si>
  <si>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</si>
  <si>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</si>
  <si>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</si>
  <si>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</si>
  <si>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</si>
  <si>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</si>
  <si>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</si>
  <si>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</si>
  <si>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</si>
  <si>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</si>
  <si>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</si>
  <si>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</si>
  <si>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</si>
  <si>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</si>
  <si>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</si>
  <si>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</si>
  <si>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</si>
  <si>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</si>
  <si>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</si>
  <si>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</si>
  <si>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</si>
  <si>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</si>
  <si>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</si>
  <si>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</si>
  <si>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</si>
  <si>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</si>
  <si>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</si>
  <si>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</si>
  <si>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</si>
  <si>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</si>
  <si>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</si>
  <si>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</si>
  <si>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</si>
  <si>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</si>
  <si>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</si>
  <si>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</si>
  <si>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</si>
  <si>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</si>
  <si>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</si>
  <si>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</si>
  <si>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</si>
  <si>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</si>
  <si>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</si>
  <si>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</si>
  <si>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</si>
  <si>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</si>
  <si>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</si>
  <si>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</si>
  <si>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</si>
  <si>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</si>
  <si>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</si>
  <si>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</si>
  <si>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</si>
  <si>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</si>
  <si>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</si>
  <si>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</si>
  <si>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</si>
  <si>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</si>
  <si>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</si>
  <si>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</si>
  <si>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</si>
  <si>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</si>
  <si>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</si>
  <si>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</si>
  <si>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</si>
  <si>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</si>
  <si>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</si>
  <si>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</si>
  <si>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</si>
  <si>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</si>
  <si>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</si>
  <si>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</si>
  <si>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</si>
  <si>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</si>
  <si>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</si>
  <si>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</si>
  <si>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</si>
  <si>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</si>
  <si>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</si>
  <si>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</si>
  <si>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</si>
  <si>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</si>
  <si>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</si>
  <si>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</si>
  <si>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</si>
  <si>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</si>
  <si>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</si>
  <si>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</si>
  <si>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</si>
  <si>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</si>
  <si>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</si>
  <si>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</si>
  <si>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</si>
  <si>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</si>
  <si>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</si>
  <si>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</si>
  <si>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</si>
  <si>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</si>
  <si>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</si>
  <si>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</si>
  <si>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</si>
  <si>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</si>
  <si>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</si>
  <si>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</si>
  <si>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</si>
  <si>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</si>
  <si>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</si>
  <si>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</si>
  <si>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</si>
  <si>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</si>
  <si>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</si>
  <si>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</si>
  <si>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</si>
  <si>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</si>
  <si>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</si>
  <si>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</si>
  <si>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</si>
  <si>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</si>
  <si>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</si>
  <si>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</si>
  <si>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</si>
  <si>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</si>
  <si>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</si>
  <si>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</si>
  <si>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</si>
  <si>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</si>
  <si>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</si>
  <si>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</si>
  <si>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</si>
  <si>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</si>
  <si>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</si>
  <si>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</si>
  <si>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</si>
  <si>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</si>
  <si>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</si>
  <si>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</si>
  <si>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</si>
  <si>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</si>
  <si>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</si>
  <si>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</si>
  <si>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</si>
  <si>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</si>
  <si>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</si>
  <si>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</si>
  <si>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</si>
  <si>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</si>
  <si>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</si>
  <si>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</si>
  <si>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</si>
  <si>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</si>
  <si>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</si>
  <si>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</si>
  <si>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</si>
  <si>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</si>
  <si>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</si>
  <si>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</si>
  <si>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</si>
  <si>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</si>
  <si>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</si>
  <si>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</si>
  <si>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</si>
  <si>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</si>
  <si>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</si>
  <si>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</si>
  <si>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</si>
  <si>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</si>
  <si>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</si>
  <si>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</si>
  <si>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</si>
  <si>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</si>
  <si>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</si>
  <si>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</si>
  <si>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</si>
  <si>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</si>
  <si>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</si>
  <si>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</si>
  <si>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</si>
  <si>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</si>
  <si>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</si>
  <si>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</si>
  <si>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</si>
  <si>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</si>
  <si>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</si>
  <si>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</si>
  <si>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</si>
  <si>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</si>
  <si>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</si>
  <si>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</si>
  <si>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</si>
  <si>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</si>
  <si>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</si>
  <si>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</si>
  <si>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</si>
  <si>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</si>
  <si>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</si>
  <si>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</si>
  <si>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</si>
  <si>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</si>
  <si>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</si>
  <si>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</si>
  <si>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</si>
  <si>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</si>
  <si>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</si>
  <si>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</si>
  <si>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</si>
  <si>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</si>
  <si>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</si>
  <si>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</si>
  <si>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</si>
  <si>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</si>
  <si>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</si>
  <si>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</si>
  <si>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</si>
  <si>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</si>
  <si>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</si>
  <si>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</si>
  <si>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</si>
  <si>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</si>
  <si>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</si>
  <si>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</si>
  <si>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</si>
  <si>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</si>
  <si>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</si>
  <si>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</si>
  <si>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</si>
  <si>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</si>
  <si>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</si>
  <si>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</si>
  <si>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</si>
  <si>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</si>
  <si>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</si>
  <si>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</si>
  <si>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</si>
  <si>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</si>
  <si>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</si>
  <si>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</si>
  <si>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</si>
  <si>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</si>
  <si>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</si>
  <si>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</si>
  <si>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</si>
  <si>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</si>
  <si>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</si>
  <si>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</si>
  <si>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</si>
  <si>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</si>
  <si>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</si>
  <si>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</si>
  <si>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</si>
  <si>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</si>
  <si>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</si>
  <si>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</si>
  <si>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</si>
  <si>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</si>
  <si>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</si>
  <si>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</si>
  <si>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</si>
  <si>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</si>
  <si>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</si>
  <si>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</si>
  <si>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</si>
  <si>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</si>
  <si>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</si>
  <si>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</si>
  <si>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</si>
  <si>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</si>
  <si>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</si>
  <si>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</si>
  <si>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</si>
  <si>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</si>
  <si>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</si>
  <si>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</si>
  <si>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</si>
  <si>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</si>
  <si>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</si>
  <si>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</si>
  <si>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</si>
  <si>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</si>
  <si>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</si>
  <si>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</si>
  <si>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</si>
  <si>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</si>
  <si>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</si>
  <si>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</si>
  <si>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</si>
  <si>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</si>
  <si>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</si>
  <si>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</si>
  <si>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</si>
  <si>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</si>
  <si>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</si>
  <si>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</si>
  <si>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</si>
  <si>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</si>
  <si>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</si>
  <si>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</si>
  <si>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</si>
  <si>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</si>
  <si>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</si>
  <si>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</si>
  <si>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</si>
  <si>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</si>
  <si>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</si>
  <si>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</si>
  <si>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</si>
  <si>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</si>
  <si>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</si>
  <si>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</si>
  <si>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</si>
  <si>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</si>
  <si>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</si>
  <si>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</si>
  <si>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</si>
  <si>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</si>
  <si>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</si>
  <si>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</si>
  <si>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</si>
  <si>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</si>
  <si>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</si>
  <si>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</si>
  <si>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</si>
  <si>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</si>
  <si>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</si>
  <si>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</si>
  <si>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</si>
  <si>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</si>
  <si>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</si>
  <si>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</si>
  <si>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</si>
  <si>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</si>
  <si>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</si>
  <si>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</si>
  <si>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</si>
  <si>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</si>
  <si>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</si>
  <si>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</si>
  <si>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</si>
  <si>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</si>
  <si>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</si>
  <si>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</si>
  <si>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</si>
  <si>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</si>
  <si>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</si>
  <si>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</si>
  <si>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</si>
  <si>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</si>
  <si>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</si>
  <si>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</si>
  <si>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</si>
  <si>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</si>
  <si>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</si>
  <si>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</si>
  <si>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</si>
  <si>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</si>
  <si>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</si>
  <si>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</si>
  <si>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</si>
  <si>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</si>
  <si>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</si>
  <si>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</si>
  <si>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</si>
  <si>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</si>
  <si>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</si>
  <si>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</si>
  <si>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</si>
  <si>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</si>
  <si>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</si>
  <si>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</si>
  <si>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</si>
  <si>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</si>
  <si>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</si>
  <si>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</si>
  <si>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</si>
  <si>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</si>
  <si>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</si>
  <si>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</si>
  <si>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</si>
  <si>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</si>
  <si>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</si>
  <si>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</si>
  <si>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</si>
  <si>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</si>
  <si>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</si>
  <si>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</si>
  <si>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</si>
  <si>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</si>
  <si>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</si>
  <si>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</si>
  <si>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</si>
  <si>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</si>
  <si>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</si>
  <si>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</si>
  <si>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</si>
  <si>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</si>
  <si>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</si>
  <si>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</si>
  <si>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</si>
  <si>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</si>
  <si>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</si>
  <si>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</si>
  <si>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</si>
  <si>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</si>
  <si>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</si>
  <si>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</si>
  <si>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</si>
  <si>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</si>
  <si>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</si>
  <si>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</si>
  <si>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</si>
  <si>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</si>
  <si>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</si>
  <si>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</si>
  <si>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</si>
  <si>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</si>
  <si>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</si>
  <si>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</si>
  <si>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</si>
  <si>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</si>
  <si>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</si>
  <si>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</si>
  <si>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</si>
  <si>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</si>
  <si>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</si>
  <si>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</si>
  <si>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</si>
  <si>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</si>
  <si>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</si>
  <si>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</si>
  <si>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</si>
  <si>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</si>
  <si>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</si>
  <si>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</si>
  <si>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</si>
  <si>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</si>
  <si>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</si>
  <si>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</si>
  <si>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</si>
  <si>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</si>
  <si>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</si>
  <si>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</si>
  <si>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</si>
  <si>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</si>
  <si>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</si>
  <si>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</si>
  <si>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</si>
  <si>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</si>
  <si>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</si>
  <si>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</si>
  <si>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</si>
  <si>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</si>
  <si>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</si>
  <si>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</si>
  <si>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</si>
  <si>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</si>
  <si>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</si>
  <si>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</si>
  <si>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</si>
  <si>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</si>
  <si>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</si>
  <si>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</si>
  <si>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</si>
  <si>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</si>
  <si>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</si>
  <si>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</si>
  <si>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</si>
  <si>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</si>
  <si>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</si>
  <si>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</si>
  <si>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</si>
  <si>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</si>
  <si>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</si>
  <si>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</si>
  <si>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</si>
  <si>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</si>
  <si>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</si>
  <si>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</si>
  <si>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</si>
  <si>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</si>
  <si>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</si>
  <si>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</si>
  <si>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</si>
  <si>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</si>
  <si>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</si>
  <si>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</si>
  <si>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</si>
  <si>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</si>
  <si>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</si>
  <si>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</si>
  <si>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</si>
  <si>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</si>
  <si>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</si>
  <si>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</si>
  <si>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</si>
  <si>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</si>
  <si>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</si>
  <si>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</si>
  <si>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</si>
  <si>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</si>
  <si>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</si>
  <si>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</si>
  <si>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</si>
  <si>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</si>
  <si>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</si>
  <si>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</si>
  <si>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</si>
  <si>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</si>
  <si>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</si>
  <si>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</si>
  <si>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</si>
  <si>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</si>
  <si>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</si>
  <si>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</si>
  <si>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</si>
  <si>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</si>
  <si>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</si>
  <si>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</si>
  <si>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</si>
  <si>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</si>
  <si>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</si>
  <si>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</si>
  <si>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</si>
  <si>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</si>
  <si>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</si>
  <si>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</si>
  <si>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</si>
  <si>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</si>
  <si>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</si>
  <si>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</si>
  <si>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</si>
  <si>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</si>
  <si>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</si>
  <si>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</si>
  <si>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</si>
  <si>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</si>
  <si>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</si>
  <si>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</si>
  <si>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</si>
  <si>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</si>
  <si>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</si>
  <si>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</si>
  <si>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</si>
  <si>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</si>
  <si>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</si>
  <si>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</si>
  <si>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</si>
  <si>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</si>
  <si>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</si>
  <si>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</si>
  <si>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</si>
  <si>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</si>
  <si>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</si>
  <si>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</si>
  <si>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</si>
  <si>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</si>
  <si>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</si>
  <si>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</si>
  <si>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</si>
  <si>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</si>
  <si>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</si>
  <si>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</si>
  <si>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</si>
  <si>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</si>
  <si>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</si>
  <si>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</si>
  <si>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</si>
  <si>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</si>
  <si>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</si>
  <si>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</si>
  <si>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</si>
  <si>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</si>
  <si>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</si>
  <si>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</si>
  <si>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</si>
  <si>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</si>
  <si>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</si>
  <si>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</si>
  <si>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</si>
  <si>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</si>
  <si>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</si>
  <si>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</si>
  <si>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</si>
  <si>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</si>
  <si>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</si>
  <si>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</si>
  <si>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</si>
  <si>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</si>
  <si>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</si>
  <si>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</si>
  <si>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</si>
  <si>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</si>
  <si>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</si>
  <si>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</si>
  <si>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</si>
  <si>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</si>
  <si>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</si>
  <si>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</si>
  <si>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</si>
  <si>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</si>
  <si>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</si>
  <si>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</si>
  <si>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</si>
  <si>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</si>
  <si>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</si>
  <si>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</si>
  <si>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</si>
  <si>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</si>
  <si>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</si>
  <si>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</si>
  <si>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</si>
  <si>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</si>
  <si>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</si>
  <si>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</si>
  <si>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</si>
  <si>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</si>
  <si>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</si>
  <si>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</si>
  <si>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</si>
  <si>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</si>
  <si>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</si>
  <si>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</si>
  <si>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</si>
  <si>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</si>
  <si>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</si>
  <si>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</si>
  <si>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</si>
  <si>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</si>
  <si>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</si>
  <si>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</si>
  <si>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</si>
  <si>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</si>
  <si>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</si>
  <si>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</si>
  <si>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</si>
  <si>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</si>
  <si>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</si>
  <si>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</si>
  <si>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</si>
  <si>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</si>
  <si>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</si>
  <si>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</si>
  <si>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</si>
  <si>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</si>
  <si>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</si>
  <si>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</si>
  <si>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</si>
  <si>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</si>
  <si>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</si>
  <si>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</si>
  <si>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</si>
  <si>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</si>
  <si>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</si>
  <si>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</si>
  <si>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</si>
  <si>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</si>
  <si>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</si>
  <si>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</si>
  <si>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</si>
  <si>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</si>
  <si>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</si>
  <si>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</si>
  <si>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</si>
  <si>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</si>
  <si>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</si>
  <si>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</si>
  <si>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</si>
  <si>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</si>
  <si>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</si>
  <si>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</si>
  <si>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</si>
  <si>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</si>
  <si>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</si>
  <si>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</si>
  <si>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</si>
  <si>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</si>
  <si>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</si>
  <si>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</si>
  <si>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</si>
  <si>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</si>
  <si>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</si>
  <si>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</si>
  <si>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</si>
  <si>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</si>
  <si>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</si>
  <si>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</si>
  <si>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</si>
  <si>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</si>
  <si>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</si>
  <si>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</si>
  <si>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</si>
  <si>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</si>
  <si>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</si>
  <si>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</si>
  <si>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</si>
  <si>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</si>
  <si>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</si>
  <si>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</si>
  <si>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</si>
  <si>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</si>
  <si>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</si>
  <si>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</si>
  <si>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</si>
  <si>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</si>
  <si>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</si>
  <si>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</si>
  <si>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</si>
  <si>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</si>
  <si>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</si>
  <si>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</si>
  <si>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</si>
  <si>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</si>
  <si>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</si>
  <si>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</si>
  <si>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</si>
  <si>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</si>
  <si>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</si>
  <si>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</si>
  <si>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</si>
  <si>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</si>
  <si>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</si>
  <si>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</si>
  <si>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</si>
  <si>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</si>
  <si>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</si>
  <si>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</si>
  <si>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</si>
  <si>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</si>
  <si>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</si>
  <si>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</si>
  <si>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</si>
  <si>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</si>
  <si>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</si>
  <si>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</si>
  <si>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</si>
  <si>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</si>
  <si>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</si>
  <si>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</si>
  <si>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</si>
  <si>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</si>
  <si>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</si>
  <si>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</si>
  <si>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</si>
  <si>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</si>
  <si>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</si>
  <si>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</si>
  <si>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</si>
  <si>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</si>
  <si>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</si>
  <si>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</si>
  <si>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</si>
  <si>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</si>
  <si>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</si>
  <si>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</si>
  <si>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</si>
  <si>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</si>
  <si>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</si>
  <si>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</si>
  <si>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</si>
  <si>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</si>
  <si>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</si>
  <si>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</si>
  <si>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</si>
  <si>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</si>
  <si>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</si>
  <si>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</si>
  <si>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</si>
  <si>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</si>
  <si>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</si>
  <si>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</si>
  <si>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</si>
  <si>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</si>
  <si>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</si>
  <si>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</si>
  <si>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</si>
  <si>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</si>
  <si>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</si>
  <si>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</si>
  <si>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</si>
  <si>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</si>
  <si>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</si>
  <si>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</si>
  <si>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</si>
  <si>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</si>
  <si>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</si>
  <si>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</si>
  <si>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</si>
  <si>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</si>
  <si>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</si>
  <si>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</si>
  <si>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</si>
  <si>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</si>
  <si>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</si>
  <si>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</si>
  <si>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</si>
  <si>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</si>
  <si>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</si>
  <si>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</si>
  <si>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</si>
  <si>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</si>
  <si>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</si>
  <si>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</si>
  <si>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</si>
  <si>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</si>
  <si>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</si>
  <si>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</si>
  <si>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</si>
  <si>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</si>
  <si>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</si>
  <si>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</si>
  <si>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</si>
  <si>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</si>
  <si>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</si>
  <si>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</si>
  <si>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</si>
  <si>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</si>
  <si>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</si>
  <si>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</si>
  <si>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</si>
  <si>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</si>
  <si>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</si>
  <si>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</si>
  <si>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</si>
  <si>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</si>
  <si>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</si>
  <si>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</si>
  <si>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</si>
  <si>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</si>
  <si>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</si>
  <si>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</si>
  <si>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</si>
  <si>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</si>
  <si>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</si>
  <si>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</si>
  <si>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</si>
  <si>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</si>
  <si>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</si>
  <si>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</si>
  <si>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</si>
  <si>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</si>
  <si>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</si>
  <si>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</si>
  <si>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</si>
  <si>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</si>
  <si>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</si>
  <si>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</si>
  <si>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</si>
  <si>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</si>
  <si>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</si>
  <si>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</si>
  <si>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</si>
  <si>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</si>
  <si>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</si>
  <si>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</si>
  <si>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</si>
  <si>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</si>
  <si>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</si>
  <si>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</si>
  <si>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</si>
  <si>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</si>
  <si>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</si>
  <si>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</si>
  <si>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</si>
  <si>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</si>
  <si>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</si>
  <si>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</si>
  <si>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</si>
  <si>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</si>
  <si>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</si>
  <si>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</si>
  <si>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</si>
  <si>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</si>
  <si>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</si>
  <si>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</si>
  <si>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</si>
  <si>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</si>
  <si>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</si>
  <si>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</si>
  <si>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</si>
  <si>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</si>
  <si>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</si>
  <si>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</si>
  <si>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</si>
  <si>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</si>
  <si>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</si>
  <si>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</si>
  <si>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</si>
  <si>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</si>
  <si>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</si>
  <si>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</si>
  <si>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</si>
  <si>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</si>
  <si>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</si>
  <si>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</si>
  <si>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</si>
  <si>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</si>
  <si>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</si>
  <si>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</si>
  <si>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</si>
  <si>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</si>
  <si>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</si>
  <si>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</si>
  <si>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</si>
  <si>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</si>
  <si>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</si>
  <si>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</si>
  <si>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</si>
  <si>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</si>
  <si>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</si>
  <si>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</si>
  <si>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</si>
  <si>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</si>
  <si>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</si>
  <si>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</si>
  <si>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</si>
  <si>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</si>
  <si>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</si>
  <si>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</si>
  <si>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</si>
  <si>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</si>
  <si>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</si>
  <si>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</si>
  <si>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</si>
  <si>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</si>
  <si>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</si>
  <si>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</si>
  <si>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</si>
  <si>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</si>
  <si>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</si>
  <si>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</si>
  <si>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</si>
  <si>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</si>
  <si>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</si>
  <si>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</si>
  <si>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</si>
  <si>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</si>
  <si>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</si>
  <si>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</si>
  <si>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</si>
  <si>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</si>
  <si>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</si>
  <si>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</si>
  <si>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</si>
  <si>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</si>
  <si>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</si>
  <si>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</si>
  <si>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</si>
  <si>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</si>
  <si>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</si>
  <si>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</si>
  <si>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</si>
  <si>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</si>
  <si>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</si>
  <si>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</si>
  <si>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</si>
  <si>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</si>
  <si>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</si>
  <si>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</si>
  <si>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</si>
  <si>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</si>
  <si>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</si>
  <si>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</si>
  <si>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</si>
  <si>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</si>
  <si>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</si>
  <si>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</si>
  <si>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</si>
  <si>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</si>
  <si>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</si>
  <si>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</si>
  <si>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</si>
  <si>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</si>
  <si>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</si>
  <si>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</si>
  <si>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</si>
  <si>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</si>
  <si>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</si>
  <si>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</si>
  <si>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</si>
  <si>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</si>
  <si>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</si>
  <si>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</si>
  <si>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</si>
  <si>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</si>
  <si>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</si>
  <si>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</si>
  <si>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</si>
  <si>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</si>
  <si>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</si>
  <si>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</si>
  <si>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</si>
  <si>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</si>
  <si>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</si>
  <si>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</si>
  <si>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</si>
  <si>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</si>
  <si>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</si>
  <si>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</si>
  <si>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</si>
  <si>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</si>
  <si>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</si>
  <si>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</si>
  <si>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</si>
  <si>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</si>
  <si>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</si>
  <si>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</si>
  <si>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</si>
  <si>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</si>
  <si>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</si>
  <si>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</si>
  <si>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</si>
  <si>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</si>
  <si>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</si>
  <si>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</si>
  <si>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</si>
  <si>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</si>
  <si>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</si>
  <si>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</si>
  <si>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</si>
  <si>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</si>
  <si>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</si>
  <si>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</si>
  <si>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</si>
  <si>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</si>
  <si>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</si>
  <si>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</si>
  <si>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</si>
  <si>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</si>
  <si>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</si>
  <si>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</si>
  <si>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</si>
  <si>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</si>
  <si>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</si>
  <si>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</si>
  <si>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</si>
  <si>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</si>
  <si>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</si>
  <si>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</si>
  <si>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</si>
  <si>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</si>
  <si>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</si>
  <si>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</si>
  <si>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</si>
  <si>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</si>
  <si>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</si>
  <si>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</si>
  <si>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</si>
  <si>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</si>
  <si>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</si>
  <si>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</si>
  <si>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</si>
  <si>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</si>
  <si>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</si>
  <si>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</si>
  <si>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</si>
  <si>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</si>
  <si>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</si>
  <si>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</si>
  <si>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</si>
  <si>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</si>
  <si>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</si>
  <si>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</si>
  <si>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</si>
  <si>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</si>
  <si>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</si>
  <si>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</si>
  <si>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</si>
  <si>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</si>
  <si>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</si>
  <si>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</si>
  <si>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</si>
  <si>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</si>
  <si>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</si>
  <si>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</si>
  <si>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</si>
  <si>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</si>
  <si>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</si>
  <si>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</si>
  <si>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</si>
  <si>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</si>
  <si>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</si>
  <si>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</si>
  <si>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</si>
  <si>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</si>
  <si>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</si>
  <si>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</si>
  <si>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</si>
  <si>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</si>
  <si>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</si>
  <si>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</si>
  <si>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</si>
  <si>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</si>
  <si>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</si>
  <si>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</si>
  <si>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</si>
  <si>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</si>
  <si>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</si>
  <si>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</si>
  <si>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</si>
  <si>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</si>
  <si>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</si>
  <si>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</si>
  <si>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</si>
  <si>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</si>
  <si>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</si>
  <si>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</si>
  <si>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</si>
  <si>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</si>
  <si>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</si>
  <si>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</si>
  <si>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</si>
  <si>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</si>
  <si>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</si>
  <si>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</si>
  <si>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</si>
  <si>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</si>
  <si>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</si>
  <si>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</si>
  <si>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</si>
  <si>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</si>
  <si>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</si>
  <si>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</si>
  <si>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</si>
  <si>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</si>
  <si>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</si>
  <si>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</si>
  <si>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</si>
  <si>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</si>
  <si>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</si>
  <si>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</si>
  <si>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</si>
  <si>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</si>
  <si>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</si>
  <si>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</si>
  <si>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</si>
  <si>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</si>
  <si>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</si>
  <si>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</si>
  <si>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</si>
  <si>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</si>
  <si>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</si>
  <si>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</si>
  <si>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</si>
  <si>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</si>
  <si>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</si>
  <si>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</si>
  <si>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</si>
  <si>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</si>
  <si>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</si>
  <si>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</si>
  <si>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</si>
  <si>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</si>
  <si>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</si>
  <si>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</si>
  <si>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</si>
  <si>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</si>
  <si>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</si>
  <si>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</si>
  <si>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</si>
  <si>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</si>
  <si>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</si>
  <si>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</si>
  <si>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</si>
  <si>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</si>
  <si>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</si>
  <si>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</si>
  <si>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</si>
  <si>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</si>
  <si>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</si>
  <si>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</si>
  <si>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</si>
  <si>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</si>
  <si>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</si>
  <si>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</si>
  <si>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</si>
  <si>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</si>
  <si>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</si>
  <si>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</si>
  <si>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</si>
  <si>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</si>
  <si>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</si>
  <si>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</si>
  <si>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</si>
  <si>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</si>
  <si>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</si>
  <si>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</si>
  <si>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</si>
  <si>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</si>
  <si>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</si>
  <si>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</si>
  <si>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</si>
  <si>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</si>
  <si>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</si>
  <si>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</si>
  <si>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</si>
  <si>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</si>
  <si>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</si>
  <si>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</si>
  <si>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</si>
  <si>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</si>
  <si>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</si>
  <si>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</si>
  <si>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</si>
  <si>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</si>
  <si>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</si>
  <si>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</si>
  <si>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</si>
  <si>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</si>
  <si>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</si>
  <si>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</si>
  <si>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</si>
  <si>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</si>
  <si>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</si>
  <si>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</si>
  <si>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</si>
  <si>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</si>
  <si>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</si>
  <si>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</si>
  <si>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</si>
  <si>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</si>
  <si>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</si>
  <si>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</si>
  <si>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</si>
  <si>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</si>
  <si>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</si>
  <si>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</si>
  <si>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</si>
  <si>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</si>
  <si>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</si>
  <si>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</si>
  <si>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</si>
  <si>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</si>
  <si>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</si>
  <si>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</si>
  <si>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</si>
  <si>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</si>
  <si>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</si>
  <si>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</si>
  <si>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</si>
  <si>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</si>
  <si>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</si>
  <si>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</si>
  <si>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</si>
  <si>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</si>
  <si>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</si>
  <si>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</si>
  <si>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</si>
  <si>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</si>
  <si>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</si>
  <si>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</si>
  <si>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</si>
  <si>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</si>
  <si>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</si>
  <si>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</si>
  <si>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</si>
  <si>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</si>
  <si>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</si>
  <si>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</si>
  <si>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</si>
  <si>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</si>
  <si>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</si>
  <si>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</si>
  <si>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</si>
  <si>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</si>
  <si>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</si>
  <si>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</si>
  <si>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</si>
  <si>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</si>
  <si>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</si>
  <si>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</si>
  <si>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</si>
  <si>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</si>
  <si>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</si>
  <si>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</si>
  <si>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</si>
  <si>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</si>
  <si>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</si>
  <si>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</si>
  <si>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</si>
  <si>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</si>
  <si>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</si>
  <si>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</si>
  <si>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</si>
  <si>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</si>
  <si>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</si>
  <si>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</si>
  <si>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</si>
  <si>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</si>
  <si>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</si>
  <si>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</si>
  <si>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</si>
  <si>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</si>
  <si>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</si>
  <si>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</si>
  <si>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</si>
  <si>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</si>
  <si>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</si>
  <si>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</si>
  <si>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</si>
  <si>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</si>
  <si>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</si>
  <si>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</si>
  <si>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</si>
  <si>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</si>
  <si>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</si>
  <si>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</si>
  <si>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</si>
  <si>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</si>
  <si>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</si>
  <si>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</si>
  <si>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</si>
  <si>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</si>
  <si>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</si>
  <si>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</si>
  <si>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</si>
  <si>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</si>
  <si>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</si>
  <si>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</si>
  <si>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</si>
  <si>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</si>
  <si>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</si>
  <si>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</si>
  <si>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</si>
  <si>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</si>
  <si>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</si>
  <si>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</si>
  <si>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</si>
  <si>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</si>
  <si>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</si>
  <si>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</si>
  <si>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</si>
  <si>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</si>
  <si>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</si>
  <si>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</si>
  <si>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</si>
  <si>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</si>
  <si>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</si>
  <si>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</si>
  <si>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</si>
  <si>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</si>
  <si>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</si>
  <si>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</si>
  <si>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</si>
  <si>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</si>
  <si>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</si>
  <si>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</si>
  <si>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</si>
  <si>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</si>
  <si>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</si>
  <si>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</si>
  <si>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</si>
  <si>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</si>
  <si>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</si>
  <si>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</si>
  <si>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</si>
  <si>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</si>
  <si>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</si>
  <si>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</si>
  <si>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</si>
  <si>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</si>
  <si>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</si>
  <si>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</si>
  <si>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</si>
  <si>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</si>
  <si>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</si>
  <si>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</si>
  <si>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</si>
  <si>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</si>
  <si>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</si>
  <si>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</si>
  <si>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</si>
  <si>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</si>
  <si>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</si>
  <si>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</si>
  <si>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</si>
  <si>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</si>
  <si>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</si>
  <si>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</si>
  <si>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</si>
  <si>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</si>
  <si>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</si>
  <si>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</si>
  <si>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</si>
  <si>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</si>
  <si>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</si>
  <si>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</si>
  <si>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</si>
  <si>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</si>
  <si>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</si>
  <si>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</si>
  <si>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</si>
  <si>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</si>
  <si>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</si>
  <si>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</si>
  <si>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</si>
  <si>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</si>
  <si>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</si>
  <si>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</si>
  <si>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</si>
  <si>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</si>
  <si>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</si>
  <si>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</si>
  <si>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</si>
  <si>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</si>
  <si>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</si>
  <si>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</si>
  <si>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</si>
  <si>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</si>
  <si>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</si>
  <si>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</si>
  <si>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</si>
  <si>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</si>
  <si>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</si>
  <si>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</si>
  <si>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</si>
  <si>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</si>
  <si>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</si>
  <si>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</si>
  <si>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</si>
  <si>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</si>
  <si>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</si>
  <si>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</si>
  <si>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</si>
  <si>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</si>
  <si>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</si>
  <si>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</si>
  <si>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</si>
  <si>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</si>
  <si>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</si>
  <si>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</si>
  <si>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</si>
  <si>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</si>
  <si>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</si>
  <si>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</si>
  <si>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</si>
  <si>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</si>
  <si>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</si>
  <si>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</si>
  <si>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</si>
  <si>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</si>
  <si>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</si>
  <si>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</si>
  <si>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</si>
  <si>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</si>
  <si>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</si>
  <si>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</si>
  <si>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</si>
  <si>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</si>
  <si>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</si>
  <si>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</si>
  <si>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</si>
  <si>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</si>
  <si>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</si>
  <si>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</si>
  <si>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</si>
  <si>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</si>
  <si>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</si>
  <si>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</si>
  <si>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</si>
  <si>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</si>
  <si>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</si>
  <si>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</si>
  <si>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</si>
  <si>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</si>
  <si>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</si>
  <si>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</si>
  <si>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</si>
  <si>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</si>
  <si>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</si>
  <si>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</si>
  <si>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</si>
  <si>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</si>
  <si>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</si>
  <si>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</si>
  <si>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</si>
  <si>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</si>
  <si>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</si>
  <si>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</si>
  <si>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</si>
  <si>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</si>
  <si>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</si>
  <si>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</si>
  <si>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</si>
  <si>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</si>
  <si>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</si>
  <si>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</si>
  <si>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</si>
  <si>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</si>
  <si>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</si>
  <si>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</si>
  <si>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</si>
  <si>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</si>
  <si>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</si>
  <si>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</si>
  <si>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</si>
  <si>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</si>
  <si>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</si>
  <si>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</si>
  <si>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</si>
  <si>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</si>
  <si>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</si>
  <si>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</si>
  <si>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</si>
  <si>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</si>
  <si>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</si>
  <si>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</si>
  <si>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</si>
  <si>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</si>
  <si>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</si>
  <si>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</si>
  <si>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</si>
  <si>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</si>
  <si>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</si>
  <si>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</si>
  <si>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</si>
  <si>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</si>
  <si>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</si>
  <si>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</si>
  <si>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</si>
  <si>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</si>
  <si>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</si>
  <si>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</si>
  <si>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</si>
  <si>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</si>
  <si>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</si>
  <si>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</si>
  <si>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</si>
  <si>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</si>
  <si>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</si>
  <si>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</si>
  <si>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</si>
  <si>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</si>
  <si>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</si>
  <si>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</si>
  <si>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</si>
  <si>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</si>
  <si>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</si>
  <si>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</si>
  <si>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</si>
  <si>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</si>
  <si>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</si>
  <si>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</si>
  <si>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</si>
  <si>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</si>
  <si>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</si>
  <si>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</si>
  <si>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</si>
  <si>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</si>
  <si>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</si>
  <si>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</si>
  <si>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</si>
  <si>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</si>
  <si>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</si>
  <si>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</si>
  <si>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</si>
  <si>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</si>
  <si>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</si>
  <si>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</si>
  <si>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</si>
  <si>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</si>
  <si>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</si>
  <si>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</si>
  <si>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</si>
  <si>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</si>
  <si>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</si>
  <si>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</si>
  <si>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</si>
  <si>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</si>
  <si>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</si>
  <si>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</si>
  <si>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</si>
  <si>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</si>
  <si>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</si>
  <si>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</si>
  <si>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</si>
  <si>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</si>
  <si>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</si>
  <si>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</si>
  <si>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</si>
  <si>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</si>
  <si>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</si>
  <si>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</si>
  <si>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</si>
  <si>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</si>
  <si>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</si>
  <si>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</si>
  <si>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</si>
  <si>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</si>
  <si>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</si>
  <si>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</si>
  <si>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</si>
  <si>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</si>
  <si>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</si>
  <si>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</si>
  <si>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</si>
  <si>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</si>
  <si>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</si>
  <si>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</si>
  <si>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</si>
  <si>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</si>
  <si>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</si>
  <si>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</si>
  <si>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</si>
  <si>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</si>
  <si>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</si>
  <si>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</si>
  <si>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</si>
  <si>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</si>
  <si>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</si>
  <si>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</si>
  <si>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</si>
  <si>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</si>
  <si>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</si>
  <si>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</si>
  <si>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</si>
  <si>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</si>
  <si>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</si>
  <si>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</si>
  <si>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</si>
  <si>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</si>
  <si>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</si>
  <si>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</si>
  <si>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</si>
  <si>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</si>
  <si>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</si>
  <si>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</si>
  <si>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</si>
  <si>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</si>
  <si>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</si>
  <si>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</si>
  <si>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</si>
  <si>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</si>
  <si>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</si>
  <si>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</si>
  <si>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</si>
  <si>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</si>
  <si>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</si>
  <si>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</si>
  <si>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</si>
  <si>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</si>
  <si>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</si>
  <si>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</si>
  <si>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</si>
  <si>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</si>
  <si>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</si>
  <si>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</si>
  <si>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</si>
  <si>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</si>
  <si>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</si>
  <si>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</si>
  <si>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</si>
  <si>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</si>
  <si>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</si>
  <si>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</si>
  <si>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</si>
  <si>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</si>
  <si>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</si>
  <si>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</si>
  <si>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</si>
  <si>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</si>
  <si>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</si>
  <si>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</si>
  <si>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</si>
  <si>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</si>
  <si>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</si>
  <si>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</si>
  <si>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</si>
  <si>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</si>
  <si>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</si>
  <si>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</si>
  <si>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</si>
  <si>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</si>
  <si>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</si>
  <si>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</si>
  <si>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</si>
  <si>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</si>
  <si>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</si>
  <si>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</si>
  <si>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</si>
  <si>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</si>
  <si>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</si>
  <si>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</si>
  <si>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</si>
  <si>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</si>
  <si>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</si>
  <si>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</si>
  <si>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</si>
  <si>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</si>
  <si>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</si>
  <si>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</si>
  <si>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</si>
  <si>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</si>
  <si>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</si>
  <si>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</si>
  <si>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</si>
  <si>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</si>
  <si>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</si>
  <si>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</si>
  <si>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</si>
  <si>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</si>
  <si>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</si>
  <si>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</si>
  <si>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</si>
  <si>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</si>
  <si>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</si>
  <si>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</si>
  <si>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</si>
  <si>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</si>
  <si>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</si>
  <si>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</si>
  <si>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</si>
  <si>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</si>
  <si>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</si>
  <si>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</si>
  <si>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</si>
  <si>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</si>
  <si>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</si>
  <si>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</si>
  <si>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</si>
  <si>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</si>
  <si>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</si>
  <si>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</si>
  <si>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</si>
  <si>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</si>
  <si>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</si>
  <si>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</si>
  <si>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</si>
  <si>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</si>
  <si>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</si>
  <si>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</si>
  <si>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</si>
  <si>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</si>
  <si>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</si>
  <si>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</si>
  <si>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</si>
  <si>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</si>
  <si>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</si>
  <si>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</si>
  <si>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</si>
  <si>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</si>
  <si>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</si>
  <si>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</si>
  <si>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</si>
  <si>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</si>
  <si>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</si>
  <si>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</si>
  <si>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</si>
  <si>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</si>
  <si>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</si>
  <si>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</si>
  <si>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</si>
  <si>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</si>
  <si>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</si>
  <si>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</si>
  <si>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</si>
  <si>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</si>
  <si>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</si>
  <si>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</si>
  <si>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</si>
  <si>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</si>
  <si>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</si>
  <si>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</si>
  <si>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</si>
  <si>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</si>
  <si>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</si>
  <si>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</si>
  <si>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</si>
  <si>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</si>
  <si>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</si>
  <si>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</si>
  <si>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</si>
  <si>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</si>
  <si>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</si>
  <si>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</si>
  <si>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</si>
  <si>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</si>
  <si>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</si>
  <si>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</si>
  <si>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</si>
  <si>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</si>
  <si>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</si>
  <si>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</si>
  <si>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</si>
  <si>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</si>
  <si>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</si>
  <si>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</si>
  <si>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</si>
  <si>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</si>
  <si>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</si>
  <si>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</si>
  <si>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</si>
  <si>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</si>
  <si>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</si>
  <si>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</si>
  <si>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</si>
  <si>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</si>
  <si>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</si>
  <si>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</si>
  <si>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</si>
  <si>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</si>
  <si>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</si>
  <si>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</si>
  <si>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</si>
  <si>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</si>
  <si>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</si>
  <si>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</si>
  <si>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</si>
  <si>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</si>
  <si>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</si>
  <si>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</si>
  <si>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</si>
  <si>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</si>
  <si>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</si>
  <si>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</si>
  <si>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</si>
  <si>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</si>
  <si>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</si>
  <si>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</si>
  <si>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</si>
  <si>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</si>
  <si>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</si>
  <si>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</si>
  <si>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</si>
  <si>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</si>
  <si>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</si>
  <si>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</si>
  <si>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</si>
  <si>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</si>
  <si>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</si>
  <si>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</si>
  <si>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</si>
  <si>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</si>
  <si>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</si>
  <si>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</si>
  <si>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</si>
  <si>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</si>
  <si>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</si>
  <si>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</si>
  <si>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</si>
  <si>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</si>
  <si>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</si>
  <si>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</si>
  <si>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</si>
  <si>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</si>
  <si>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</si>
  <si>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</si>
  <si>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</si>
  <si>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</si>
  <si>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</si>
  <si>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</si>
  <si>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</si>
  <si>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</si>
  <si>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</si>
  <si>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</si>
  <si>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</si>
  <si>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</si>
  <si>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</si>
  <si>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</si>
  <si>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</si>
  <si>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</si>
  <si>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</si>
  <si>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</si>
  <si>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</si>
  <si>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</si>
  <si>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</si>
  <si>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</si>
  <si>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</si>
  <si>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</si>
  <si>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</si>
  <si>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</si>
  <si>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</si>
  <si>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</si>
  <si>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</si>
  <si>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</si>
  <si>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</si>
  <si>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</si>
  <si>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</si>
  <si>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</si>
  <si>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</si>
  <si>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</si>
  <si>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</si>
  <si>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</si>
  <si>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</si>
  <si>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</si>
  <si>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</si>
  <si>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</si>
  <si>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</si>
  <si>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</si>
  <si>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</si>
  <si>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</si>
  <si>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</si>
  <si>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</si>
  <si>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</si>
  <si>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</si>
  <si>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</si>
  <si>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</si>
  <si>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</si>
  <si>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</si>
  <si>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</si>
  <si>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</si>
  <si>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</si>
  <si>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</si>
  <si>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</si>
  <si>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</si>
  <si>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</si>
  <si>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</si>
  <si>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</si>
  <si>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</si>
  <si>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</si>
  <si>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</si>
  <si>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</si>
  <si>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</si>
  <si>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</si>
  <si>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</si>
  <si>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</si>
  <si>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</si>
  <si>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</si>
  <si>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</si>
  <si>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</si>
  <si>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</si>
  <si>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</si>
  <si>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</si>
  <si>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</si>
  <si>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</si>
  <si>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</si>
  <si>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</si>
  <si>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</si>
  <si>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</si>
  <si>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</si>
  <si>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</si>
  <si>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</si>
  <si>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</si>
  <si>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</si>
  <si>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</si>
  <si>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</si>
  <si>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</si>
  <si>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</si>
  <si>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</si>
  <si>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</si>
  <si>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</si>
  <si>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</si>
  <si>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</si>
  <si>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</si>
  <si>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</si>
  <si>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</si>
  <si>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</si>
  <si>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</si>
  <si>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</si>
  <si>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</si>
  <si>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</si>
  <si>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</si>
  <si>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</si>
  <si>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</si>
  <si>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</si>
  <si>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</si>
  <si>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</si>
  <si>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</si>
  <si>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</si>
  <si>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</si>
  <si>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</si>
  <si>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</si>
  <si>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</si>
  <si>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</si>
  <si>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</si>
  <si>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</si>
  <si>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</si>
  <si>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</si>
  <si>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</si>
  <si>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</si>
  <si>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</si>
  <si>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</si>
  <si>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</si>
  <si>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</si>
  <si>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</si>
  <si>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</si>
  <si>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</si>
  <si>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</si>
  <si>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</si>
  <si>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</si>
  <si>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</si>
  <si>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</si>
  <si>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</si>
  <si>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</si>
  <si>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</si>
  <si>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</si>
  <si>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</si>
  <si>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</si>
  <si>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</si>
  <si>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</si>
  <si>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</si>
  <si>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</si>
  <si>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</si>
  <si>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</si>
  <si>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</si>
  <si>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</si>
  <si>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</si>
  <si>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</si>
  <si>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</si>
  <si>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</si>
  <si>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</si>
  <si>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</si>
  <si>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</si>
  <si>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</si>
  <si>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</si>
  <si>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</si>
  <si>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</si>
  <si>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</si>
  <si>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</si>
  <si>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</si>
  <si>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</si>
  <si>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</si>
  <si>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</si>
  <si>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</si>
  <si>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</si>
  <si>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</si>
  <si>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</si>
  <si>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</si>
  <si>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</si>
  <si>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</si>
  <si>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</si>
  <si>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</si>
  <si>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</si>
  <si>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</si>
  <si>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</si>
  <si>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</si>
  <si>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</si>
  <si>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</si>
  <si>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</si>
  <si>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</si>
  <si>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</si>
  <si>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</si>
  <si>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</si>
  <si>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</si>
  <si>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</si>
  <si>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</si>
  <si>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</si>
  <si>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</si>
  <si>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</si>
  <si>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</si>
  <si>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</si>
  <si>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</si>
  <si>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</si>
  <si>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</si>
  <si>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</si>
  <si>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</si>
  <si>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</si>
  <si>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</si>
  <si>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</si>
  <si>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</si>
  <si>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</si>
  <si>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</si>
  <si>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</si>
  <si>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</si>
  <si>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</si>
  <si>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</si>
  <si>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</si>
  <si>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</si>
  <si>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</si>
  <si>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</si>
  <si>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</si>
  <si>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</si>
  <si>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</si>
  <si>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</si>
  <si>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</si>
  <si>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</si>
  <si>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</si>
  <si>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</si>
  <si>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</si>
  <si>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</si>
  <si>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</si>
  <si>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</si>
  <si>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</si>
  <si>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</si>
  <si>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</si>
  <si>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</si>
  <si>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</si>
  <si>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</si>
  <si>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</si>
  <si>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</si>
  <si>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</si>
  <si>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</si>
  <si>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</si>
  <si>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</si>
  <si>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</si>
  <si>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</si>
  <si>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</si>
  <si>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</si>
  <si>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</si>
  <si>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</si>
  <si>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</si>
  <si>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</si>
  <si>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</si>
  <si>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</si>
  <si>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</si>
  <si>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</si>
  <si>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</si>
  <si>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</si>
  <si>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</si>
  <si>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</si>
  <si>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</si>
  <si>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</si>
  <si>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</si>
  <si>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</si>
  <si>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</si>
  <si>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</si>
  <si>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</si>
  <si>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</si>
  <si>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</si>
  <si>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</si>
  <si>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</si>
  <si>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</si>
  <si>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</si>
  <si>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</si>
  <si>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</si>
  <si>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</si>
  <si>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</si>
  <si>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</si>
  <si>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</si>
  <si>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</si>
  <si>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</si>
  <si>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</si>
  <si>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</si>
  <si>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</si>
  <si>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</si>
  <si>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</si>
  <si>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</si>
  <si>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</si>
  <si>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</si>
  <si>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</si>
  <si>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</si>
  <si>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</si>
  <si>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</si>
  <si>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</si>
  <si>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</si>
  <si>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</si>
  <si>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</si>
  <si>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</si>
  <si>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</si>
  <si>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</si>
  <si>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</si>
  <si>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</si>
  <si>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</si>
  <si>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</si>
  <si>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</si>
  <si>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</si>
  <si>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</si>
  <si>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</si>
  <si>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</si>
  <si>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</si>
  <si>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</si>
  <si>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</si>
  <si>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</si>
  <si>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</si>
  <si>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</si>
  <si>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</si>
  <si>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</si>
  <si>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</si>
  <si>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</si>
  <si>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</si>
  <si>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</si>
  <si>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</si>
  <si>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</si>
  <si>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</si>
  <si>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</si>
  <si>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</si>
  <si>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</si>
  <si>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</si>
  <si>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</si>
  <si>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</si>
  <si>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</si>
  <si>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</si>
  <si>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</si>
  <si>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</si>
  <si>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</si>
  <si>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</si>
  <si>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</si>
  <si>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</si>
  <si>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</si>
  <si>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</si>
  <si>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</si>
  <si>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</si>
  <si>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</si>
  <si>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</si>
  <si>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</si>
  <si>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</si>
  <si>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</si>
  <si>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</si>
  <si>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</si>
  <si>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</si>
  <si>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</si>
  <si>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</si>
  <si>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</si>
  <si>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</si>
  <si>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</si>
  <si>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</si>
  <si>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</si>
  <si>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</si>
  <si>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</si>
  <si>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</si>
  <si>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</si>
  <si>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</si>
  <si>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</si>
  <si>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</si>
  <si>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</si>
  <si>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</si>
  <si>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</si>
  <si>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</si>
  <si>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</si>
  <si>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</si>
  <si>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</si>
  <si>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</si>
  <si>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</si>
  <si>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</si>
  <si>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</si>
  <si>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</si>
  <si>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</si>
  <si>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</si>
  <si>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</si>
  <si>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</si>
  <si>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</si>
  <si>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</si>
  <si>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</si>
  <si>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</si>
  <si>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</si>
  <si>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</si>
  <si>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</si>
  <si>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</si>
  <si>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</si>
  <si>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</si>
  <si>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</si>
  <si>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</si>
  <si>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</si>
  <si>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</si>
  <si>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</si>
  <si>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</si>
  <si>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</si>
  <si>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</si>
  <si>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</si>
  <si>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</si>
  <si>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</si>
  <si>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</si>
  <si>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</si>
  <si>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</si>
  <si>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</si>
  <si>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</si>
  <si>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</si>
  <si>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</si>
  <si>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</si>
  <si>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</si>
  <si>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</si>
  <si>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</si>
  <si>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</si>
  <si>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</si>
  <si>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</si>
  <si>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</si>
  <si>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</si>
  <si>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</si>
  <si>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</si>
  <si>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</si>
  <si>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</si>
  <si>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</si>
  <si>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</si>
  <si>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</si>
  <si>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</si>
  <si>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</si>
  <si>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</si>
  <si>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</si>
  <si>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</si>
  <si>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</si>
  <si>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</si>
  <si>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</si>
  <si>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</si>
  <si>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</si>
  <si>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</si>
  <si>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</si>
  <si>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</si>
  <si>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</si>
  <si>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</si>
  <si>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</si>
  <si>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</si>
  <si>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</si>
  <si>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</si>
  <si>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</si>
  <si>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</si>
  <si>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</si>
  <si>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</si>
  <si>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</si>
  <si>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</si>
  <si>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</si>
  <si>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</si>
  <si>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</si>
  <si>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</si>
  <si>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</si>
  <si>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</si>
  <si>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</si>
  <si>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</si>
  <si>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</si>
  <si>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</si>
  <si>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</si>
  <si>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</si>
  <si>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</si>
  <si>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</si>
  <si>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</si>
  <si>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</si>
  <si>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</si>
  <si>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</si>
  <si>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</si>
  <si>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</si>
  <si>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</si>
  <si>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</si>
  <si>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</si>
  <si>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</si>
  <si>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</si>
  <si>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</si>
  <si>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</si>
  <si>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</si>
  <si>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</si>
  <si>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</si>
  <si>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</si>
  <si>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</si>
  <si>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</si>
  <si>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</si>
  <si>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</si>
  <si>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</si>
  <si>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</si>
  <si>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</si>
  <si>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</si>
  <si>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</si>
  <si>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</si>
  <si>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</si>
  <si>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</si>
  <si>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</si>
  <si>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</si>
  <si>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</si>
  <si>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</si>
  <si>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</si>
  <si>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</si>
  <si>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</si>
  <si>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</si>
  <si>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</si>
  <si>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</si>
  <si>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</si>
  <si>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</si>
  <si>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</si>
  <si>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</si>
  <si>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</si>
  <si>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</si>
  <si>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</si>
  <si>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</si>
  <si>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</si>
  <si>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</si>
  <si>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</si>
  <si>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</si>
  <si>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</si>
  <si>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</si>
  <si>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</si>
  <si>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</si>
  <si>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</si>
  <si>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</si>
  <si>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</si>
  <si>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</si>
  <si>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</si>
  <si>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</si>
  <si>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</si>
  <si>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</si>
  <si>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</si>
  <si>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</si>
  <si>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</si>
  <si>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</si>
  <si>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</si>
  <si>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</si>
  <si>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</si>
  <si>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</si>
  <si>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</si>
  <si>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</si>
  <si>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</si>
  <si>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</si>
  <si>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</si>
  <si>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</si>
  <si>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</si>
  <si>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</si>
  <si>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</si>
  <si>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</si>
  <si>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</si>
  <si>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</si>
  <si>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</si>
  <si>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</si>
  <si>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</si>
  <si>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</si>
  <si>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</si>
  <si>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</si>
  <si>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</si>
  <si>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</si>
  <si>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</si>
  <si>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</si>
  <si>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</si>
  <si>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</si>
  <si>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</si>
  <si>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</si>
  <si>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</si>
  <si>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</si>
  <si>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</si>
  <si>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</si>
  <si>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</si>
  <si>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</si>
  <si>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</si>
  <si>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</si>
  <si>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</si>
  <si>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</si>
  <si>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</si>
  <si>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</si>
  <si>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</si>
  <si>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</si>
  <si>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</si>
  <si>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</si>
  <si>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</si>
  <si>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</si>
  <si>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</si>
  <si>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</si>
  <si>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</si>
  <si>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</si>
  <si>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</si>
  <si>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</si>
  <si>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</si>
  <si>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</si>
  <si>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</si>
  <si>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</si>
  <si>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</si>
  <si>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</si>
  <si>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</si>
  <si>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</si>
  <si>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</si>
  <si>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</si>
  <si>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</si>
  <si>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</si>
  <si>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</si>
  <si>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</si>
  <si>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</si>
  <si>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</si>
  <si>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</si>
  <si>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</si>
  <si>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</si>
  <si>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</si>
  <si>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</si>
  <si>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</si>
  <si>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</si>
  <si>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</si>
  <si>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</si>
  <si>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</si>
  <si>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</si>
  <si>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</si>
  <si>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</si>
  <si>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</si>
  <si>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</si>
  <si>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</si>
  <si>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</si>
  <si>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</si>
  <si>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</si>
  <si>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</si>
  <si>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</si>
  <si>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</si>
  <si>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</si>
  <si>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</si>
  <si>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</si>
  <si>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</si>
  <si>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</si>
  <si>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</si>
  <si>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</si>
  <si>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</si>
  <si>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</si>
  <si>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</si>
  <si>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</si>
  <si>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</si>
  <si>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</si>
  <si>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</si>
  <si>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</si>
  <si>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</si>
  <si>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</si>
  <si>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</si>
  <si>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</si>
  <si>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</si>
  <si>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</si>
  <si>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</si>
  <si>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</si>
  <si>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</si>
  <si>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</si>
  <si>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</si>
  <si>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</si>
  <si>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</si>
  <si>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</si>
  <si>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</si>
  <si>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</si>
  <si>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</si>
  <si>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</si>
  <si>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</si>
  <si>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</si>
  <si>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</si>
  <si>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</si>
  <si>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</si>
  <si>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</si>
  <si>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</si>
  <si>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</si>
  <si>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</si>
  <si>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</si>
  <si>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</si>
  <si>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</si>
  <si>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</si>
  <si>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</si>
  <si>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</si>
  <si>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</si>
  <si>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</si>
  <si>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</si>
  <si>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</si>
  <si>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</si>
  <si>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</si>
  <si>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</si>
  <si>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</si>
  <si>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</si>
  <si>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</si>
  <si>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</si>
  <si>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</si>
  <si>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</si>
  <si>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</si>
  <si>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</si>
  <si>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</si>
  <si>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</si>
  <si>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</si>
  <si>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</si>
  <si>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</si>
  <si>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</si>
  <si>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</si>
  <si>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</si>
  <si>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</si>
  <si>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</si>
  <si>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</si>
  <si>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</si>
  <si>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</si>
  <si>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</si>
  <si>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</si>
  <si>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</si>
  <si>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</si>
  <si>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</si>
  <si>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</si>
  <si>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</si>
  <si>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</si>
  <si>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</si>
  <si>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</si>
  <si>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</si>
  <si>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</si>
  <si>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</si>
  <si>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</si>
  <si>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</si>
  <si>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</si>
  <si>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</si>
  <si>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</si>
  <si>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</si>
  <si>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</si>
  <si>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</si>
  <si>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</si>
  <si>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</si>
  <si>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</si>
  <si>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</si>
  <si>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</si>
  <si>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</si>
  <si>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</si>
  <si>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</si>
  <si>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</si>
  <si>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</si>
  <si>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</si>
  <si>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</si>
  <si>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</si>
  <si>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</si>
  <si>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</si>
  <si>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</si>
  <si>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</si>
  <si>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</si>
  <si>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</si>
  <si>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</si>
  <si>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</si>
  <si>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</si>
  <si>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</si>
  <si>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</si>
  <si>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</si>
  <si>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</si>
  <si>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</si>
  <si>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</si>
  <si>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</si>
  <si>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</si>
  <si>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</si>
  <si>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</si>
  <si>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</si>
  <si>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</si>
  <si>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</si>
  <si>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</si>
  <si>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</si>
  <si>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</si>
  <si>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</si>
  <si>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</si>
  <si>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</si>
  <si>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</si>
  <si>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</si>
  <si>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</si>
  <si>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</si>
  <si>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</si>
  <si>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</si>
  <si>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</si>
  <si>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</si>
  <si>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</si>
  <si>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</si>
  <si>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</si>
  <si>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</si>
  <si>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</si>
  <si>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</si>
  <si>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</si>
  <si>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</si>
  <si>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</si>
  <si>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</si>
  <si>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</si>
  <si>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</si>
  <si>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</si>
  <si>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</si>
  <si>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</si>
  <si>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</si>
  <si>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</si>
  <si>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</si>
  <si>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</si>
  <si>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</si>
  <si>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</si>
  <si>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</si>
  <si>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</si>
  <si>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</si>
  <si>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</si>
  <si>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</si>
  <si>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</si>
  <si>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</si>
  <si>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</si>
  <si>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</si>
  <si>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</si>
  <si>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</si>
  <si>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</si>
  <si>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</si>
  <si>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</si>
  <si>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</si>
  <si>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</si>
  <si>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</si>
  <si>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</si>
  <si>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</si>
  <si>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</si>
  <si>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</si>
  <si>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</si>
  <si>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</si>
  <si>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</si>
  <si>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</si>
  <si>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</si>
  <si>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</si>
  <si>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</si>
  <si>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</si>
  <si>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</si>
  <si>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</si>
  <si>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</si>
  <si>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</si>
  <si>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</si>
  <si>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</si>
  <si>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</si>
  <si>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</si>
  <si>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</si>
  <si>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</si>
  <si>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</si>
  <si>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</si>
  <si>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</si>
  <si>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</si>
  <si>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</si>
  <si>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</si>
  <si>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</si>
  <si>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</si>
  <si>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</si>
  <si>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</si>
  <si>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</si>
  <si>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</si>
  <si>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</si>
  <si>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</si>
  <si>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</si>
  <si>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</si>
  <si>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</si>
  <si>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</si>
  <si>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</si>
  <si>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</si>
  <si>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</si>
  <si>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</si>
  <si>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</si>
  <si>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</si>
  <si>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</si>
  <si>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</si>
  <si>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</si>
  <si>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</si>
  <si>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</si>
  <si>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</si>
  <si>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</si>
  <si>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</si>
  <si>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</si>
  <si>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</si>
  <si>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</si>
  <si>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</si>
  <si>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</si>
  <si>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</si>
  <si>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</si>
  <si>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</si>
  <si>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</si>
  <si>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</si>
  <si>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</si>
  <si>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</si>
  <si>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</si>
  <si>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</si>
  <si>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</si>
  <si>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</si>
  <si>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</si>
  <si>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</si>
  <si>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</si>
  <si>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</si>
  <si>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</si>
  <si>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</si>
  <si>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</si>
  <si>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</si>
  <si>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</si>
  <si>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</si>
  <si>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</si>
  <si>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</si>
  <si>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</si>
  <si>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</si>
  <si>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</si>
  <si>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</si>
  <si>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</si>
  <si>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</si>
  <si>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</si>
  <si>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</si>
  <si>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</si>
  <si>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</si>
  <si>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</si>
  <si>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</si>
  <si>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</si>
  <si>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</si>
  <si>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</si>
  <si>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</si>
  <si>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</si>
  <si>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</si>
  <si>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</si>
  <si>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</si>
  <si>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</si>
  <si>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</si>
  <si>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</si>
  <si>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</si>
  <si>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</si>
  <si>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</si>
  <si>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</si>
  <si>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</si>
  <si>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</si>
  <si>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</si>
  <si>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</si>
  <si>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</si>
  <si>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</si>
  <si>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</si>
  <si>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</si>
  <si>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</si>
  <si>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</si>
  <si>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</si>
  <si>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</si>
  <si>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</si>
  <si>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</si>
  <si>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</si>
  <si>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</si>
  <si>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</si>
  <si>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</si>
  <si>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</si>
  <si>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</si>
  <si>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</si>
  <si>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</si>
  <si>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</si>
  <si>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</si>
  <si>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</si>
  <si>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</si>
  <si>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</si>
  <si>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</si>
  <si>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</si>
  <si>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</si>
  <si>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</si>
  <si>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</si>
  <si>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</si>
  <si>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</si>
  <si>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</si>
  <si>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</si>
  <si>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</si>
  <si>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</si>
  <si>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</si>
  <si>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</si>
  <si>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</si>
  <si>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</si>
  <si>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</si>
  <si>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</si>
  <si>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</si>
  <si>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</si>
  <si>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</si>
  <si>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</si>
  <si>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</si>
  <si>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</si>
  <si>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</si>
  <si>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</si>
  <si>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</si>
  <si>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</si>
  <si>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</si>
  <si>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</si>
  <si>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</si>
  <si>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</si>
  <si>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</si>
  <si>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</si>
  <si>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</si>
  <si>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</si>
  <si>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</si>
  <si>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</si>
  <si>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</si>
  <si>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</si>
  <si>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</si>
  <si>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</si>
  <si>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</si>
  <si>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</si>
  <si>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</si>
  <si>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</si>
  <si>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</si>
  <si>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</si>
  <si>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</si>
  <si>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</si>
  <si>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</si>
  <si>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</si>
  <si>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</si>
  <si>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</si>
  <si>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</si>
  <si>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</si>
  <si>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</si>
  <si>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</si>
  <si>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</si>
  <si>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</si>
  <si>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</si>
  <si>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</si>
  <si>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</si>
  <si>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</si>
  <si>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</si>
  <si>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</si>
  <si>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</si>
  <si>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</si>
  <si>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</si>
  <si>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</si>
  <si>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</si>
  <si>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</si>
  <si>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</si>
  <si>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</si>
  <si>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</si>
  <si>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</si>
  <si>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</si>
  <si>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</si>
  <si>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</si>
  <si>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</si>
  <si>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</si>
  <si>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</si>
  <si>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</si>
  <si>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</si>
  <si>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</si>
  <si>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</si>
  <si>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</si>
  <si>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</si>
  <si>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</si>
  <si>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</si>
  <si>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</si>
  <si>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</si>
  <si>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</si>
  <si>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</si>
  <si>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</si>
  <si>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</si>
  <si>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</si>
  <si>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</si>
  <si>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</si>
  <si>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</si>
  <si>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</si>
  <si>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</si>
  <si>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</si>
  <si>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</si>
  <si>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</si>
  <si>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</si>
  <si>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</si>
  <si>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</si>
  <si>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</si>
  <si>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</si>
  <si>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</si>
  <si>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</si>
  <si>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</si>
  <si>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</si>
  <si>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</si>
  <si>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</si>
  <si>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</si>
  <si>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</si>
  <si>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</si>
  <si>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</si>
  <si>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</si>
  <si>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</si>
  <si>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</si>
  <si>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</si>
  <si>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</si>
  <si>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</si>
  <si>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</si>
  <si>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</si>
  <si>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</si>
  <si>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</si>
  <si>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</si>
  <si>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</si>
  <si>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</si>
  <si>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</si>
  <si>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</si>
  <si>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</si>
  <si>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</si>
  <si>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</si>
  <si>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</si>
  <si>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</si>
  <si>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</si>
  <si>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</si>
  <si>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</si>
  <si>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</si>
  <si>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</si>
  <si>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</si>
  <si>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</si>
  <si>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</si>
  <si>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</si>
  <si>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</si>
  <si>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</si>
  <si>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</si>
  <si>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</si>
  <si>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</si>
  <si>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</si>
  <si>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</si>
  <si>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</si>
  <si>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</si>
  <si>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</si>
  <si>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</si>
  <si>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</si>
  <si>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</si>
  <si>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</si>
  <si>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</si>
  <si>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</si>
  <si>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</si>
  <si>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</si>
  <si>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</si>
  <si>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</si>
  <si>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</si>
  <si>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</si>
  <si>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</si>
  <si>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</si>
  <si>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</si>
  <si>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</si>
  <si>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</si>
  <si>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</si>
  <si>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</si>
  <si>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</si>
  <si>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</si>
  <si>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</si>
  <si>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</si>
  <si>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</si>
  <si>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</si>
  <si>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</si>
  <si>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</si>
  <si>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</si>
  <si>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</si>
  <si>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</si>
  <si>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</si>
  <si>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</si>
  <si>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</si>
  <si>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</si>
  <si>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</si>
  <si>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</si>
  <si>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</si>
  <si>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</si>
  <si>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</si>
  <si>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</si>
  <si>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</si>
  <si>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</si>
  <si>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</si>
  <si>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</si>
  <si>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</si>
  <si>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</si>
  <si>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</si>
  <si>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</si>
  <si>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</si>
  <si>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</si>
  <si>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</si>
  <si>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</si>
  <si>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</si>
  <si>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</si>
  <si>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</si>
  <si>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</si>
  <si>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</si>
  <si>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</si>
  <si>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</si>
  <si>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</si>
  <si>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</si>
  <si>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</si>
  <si>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</si>
  <si>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</si>
  <si>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</si>
  <si>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</si>
  <si>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</si>
  <si>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</si>
  <si>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</si>
  <si>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</si>
  <si>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</si>
  <si>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</si>
  <si>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</si>
  <si>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</si>
  <si>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</si>
  <si>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</si>
  <si>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</si>
  <si>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</si>
  <si>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</si>
  <si>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</si>
  <si>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</si>
  <si>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</si>
  <si>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</si>
  <si>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</si>
  <si>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</si>
  <si>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</si>
  <si>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</si>
  <si>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</si>
  <si>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</si>
  <si>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</si>
  <si>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</si>
  <si>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</si>
  <si>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</si>
  <si>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</si>
  <si>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</si>
  <si>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</si>
  <si>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</si>
  <si>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</si>
  <si>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</si>
  <si>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</si>
  <si>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</si>
  <si>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</si>
  <si>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</si>
  <si>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</si>
  <si>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</si>
  <si>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</si>
  <si>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</si>
  <si>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</si>
  <si>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</si>
  <si>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</si>
  <si>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</si>
  <si>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</si>
  <si>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</si>
  <si>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</si>
  <si>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</si>
  <si>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</si>
  <si>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</si>
  <si>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</si>
  <si>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</si>
  <si>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</si>
  <si>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</si>
  <si>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</si>
  <si>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</si>
  <si>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</si>
  <si>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</si>
  <si>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</si>
  <si>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</si>
  <si>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</si>
  <si>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</si>
  <si>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</si>
  <si>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</si>
  <si>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</si>
  <si>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</si>
  <si>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</si>
  <si>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</si>
  <si>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</si>
  <si>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</si>
  <si>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</si>
  <si>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</si>
  <si>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</si>
  <si>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</si>
  <si>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</si>
  <si>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</si>
  <si>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</si>
  <si>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</si>
  <si>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</si>
  <si>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</si>
  <si>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</si>
  <si>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</si>
  <si>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</si>
  <si>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</si>
  <si>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</si>
  <si>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</si>
  <si>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</si>
  <si>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</si>
  <si>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</si>
  <si>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</si>
  <si>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</si>
  <si>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</si>
  <si>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</si>
  <si>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</si>
  <si>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</si>
  <si>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</si>
  <si>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</si>
  <si>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</si>
  <si>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</si>
  <si>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</si>
  <si>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</si>
  <si>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</si>
  <si>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</si>
  <si>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</si>
  <si>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</si>
  <si>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</si>
  <si>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</si>
  <si>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</si>
  <si>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</si>
  <si>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</si>
  <si>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</si>
  <si>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</si>
  <si>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</si>
  <si>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</si>
  <si>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</si>
  <si>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</si>
  <si>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</si>
  <si>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</si>
  <si>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</si>
  <si>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</si>
  <si>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</si>
  <si>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</si>
  <si>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</si>
  <si>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</si>
  <si>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</si>
  <si>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</si>
  <si>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</si>
  <si>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</si>
  <si>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</si>
  <si>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</si>
  <si>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</si>
  <si>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</si>
  <si>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</si>
  <si>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</si>
  <si>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</si>
  <si>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</si>
  <si>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</si>
  <si>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</si>
  <si>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</si>
  <si>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</si>
  <si>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</si>
  <si>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</si>
  <si>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</si>
  <si>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</si>
  <si>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</si>
  <si>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</si>
  <si>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</si>
  <si>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</si>
  <si>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</si>
  <si>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</si>
  <si>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</si>
  <si>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</si>
  <si>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</si>
  <si>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</si>
  <si>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</si>
  <si>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</si>
  <si>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</si>
  <si>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</si>
  <si>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</si>
  <si>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</si>
  <si>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</si>
  <si>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</si>
  <si>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</si>
  <si>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</si>
  <si>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</si>
  <si>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</si>
  <si>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</si>
  <si>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</si>
  <si>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</si>
  <si>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</si>
  <si>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</si>
  <si>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</si>
  <si>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</si>
  <si>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</si>
  <si>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</si>
  <si>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</si>
  <si>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</si>
  <si>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</si>
  <si>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</si>
  <si>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</si>
  <si>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</si>
  <si>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</si>
  <si>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</si>
  <si>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</si>
  <si>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</si>
  <si>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</si>
  <si>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</si>
  <si>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</si>
  <si>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</si>
  <si>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</si>
  <si>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</si>
  <si>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</si>
  <si>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</si>
  <si>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</si>
  <si>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</si>
  <si>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</si>
  <si>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</si>
  <si>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</si>
  <si>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</si>
  <si>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</si>
  <si>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</si>
  <si>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</si>
  <si>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</si>
  <si>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</si>
  <si>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</si>
  <si>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</si>
  <si>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</si>
  <si>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</si>
  <si>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</si>
  <si>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</si>
  <si>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</si>
  <si>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</si>
  <si>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</si>
  <si>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</si>
  <si>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</si>
  <si>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</si>
  <si>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</si>
  <si>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</si>
  <si>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</si>
  <si>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</si>
  <si>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</si>
  <si>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</si>
  <si>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</si>
  <si>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</si>
  <si>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</si>
  <si>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</si>
  <si>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</si>
  <si>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</si>
  <si>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</si>
  <si>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</si>
  <si>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</si>
  <si>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</si>
  <si>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</si>
  <si>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</si>
  <si>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</si>
  <si>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</si>
  <si>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</si>
  <si>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</si>
  <si>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</si>
  <si>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</si>
  <si>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</si>
  <si>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</si>
  <si>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</si>
  <si>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</si>
  <si>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</si>
  <si>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</si>
  <si>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</si>
  <si>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</si>
  <si>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</si>
  <si>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</si>
  <si>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</si>
  <si>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</si>
  <si>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</si>
  <si>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</si>
  <si>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</si>
  <si>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</si>
  <si>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</si>
  <si>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</si>
  <si>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</si>
  <si>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</si>
  <si>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</si>
  <si>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</si>
  <si>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</si>
  <si>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</si>
  <si>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</si>
  <si>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</si>
  <si>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</si>
  <si>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</si>
  <si>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</si>
  <si>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</si>
  <si>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</si>
  <si>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</si>
  <si>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</si>
  <si>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</si>
  <si>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</si>
  <si>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</si>
  <si>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</si>
  <si>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</si>
  <si>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</si>
  <si>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</si>
  <si>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</si>
  <si>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</si>
  <si>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</si>
  <si>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</si>
  <si>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</si>
  <si>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</si>
  <si>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</si>
  <si>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</si>
  <si>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</si>
  <si>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</si>
  <si>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</si>
  <si>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</si>
  <si>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</si>
  <si>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</si>
  <si>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</si>
  <si>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</si>
  <si>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</si>
  <si>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</si>
  <si>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</si>
  <si>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</si>
  <si>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</si>
  <si>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</si>
  <si>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</si>
  <si>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</si>
  <si>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</si>
  <si>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</si>
  <si>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</si>
  <si>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</si>
  <si>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</si>
  <si>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</si>
  <si>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</si>
  <si>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</si>
  <si>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</si>
  <si>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</si>
  <si>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</si>
  <si>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</si>
  <si>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</si>
  <si>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</si>
  <si>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</si>
  <si>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</si>
  <si>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</si>
  <si>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</si>
  <si>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</si>
  <si>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</si>
  <si>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</si>
  <si>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</si>
  <si>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</si>
  <si>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</si>
  <si>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</si>
  <si>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</si>
  <si>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</si>
  <si>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</si>
  <si>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</si>
  <si>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</si>
  <si>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</si>
  <si>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</si>
  <si>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</si>
  <si>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</si>
  <si>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</si>
  <si>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</si>
  <si>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</si>
  <si>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</si>
  <si>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</si>
  <si>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</si>
  <si>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</si>
  <si>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</si>
  <si>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</si>
  <si>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</si>
  <si>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</si>
  <si>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</si>
  <si>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</si>
  <si>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</si>
  <si>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</si>
  <si>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</si>
  <si>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</si>
  <si>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</si>
  <si>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</si>
  <si>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</si>
  <si>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</si>
  <si>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</si>
  <si>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</si>
  <si>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</si>
  <si>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</si>
  <si>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</si>
  <si>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</si>
  <si>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</si>
  <si>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</si>
  <si>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</si>
  <si>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</si>
  <si>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</si>
  <si>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</si>
  <si>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</si>
  <si>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</si>
  <si>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</si>
  <si>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</si>
  <si>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</si>
  <si>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</si>
  <si>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</si>
  <si>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</si>
  <si>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</si>
  <si>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</si>
  <si>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</si>
  <si>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</si>
  <si>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</si>
  <si>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</si>
  <si>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</si>
  <si>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</si>
  <si>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</si>
  <si>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</si>
  <si>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</si>
  <si>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</si>
  <si>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</si>
  <si>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</si>
  <si>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</si>
  <si>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</si>
  <si>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</si>
  <si>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</si>
  <si>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</si>
  <si>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</si>
  <si>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</si>
  <si>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</si>
  <si>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</si>
  <si>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</si>
  <si>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</si>
  <si>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</si>
  <si>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</si>
  <si>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</si>
  <si>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</si>
  <si>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</si>
  <si>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</si>
  <si>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</si>
  <si>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</si>
  <si>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</si>
  <si>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</si>
  <si>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</si>
  <si>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</si>
  <si>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</si>
  <si>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</si>
  <si>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</si>
  <si>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</si>
  <si>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</si>
  <si>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</si>
  <si>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</si>
  <si>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</si>
  <si>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</si>
  <si>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</si>
  <si>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</si>
  <si>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</si>
  <si>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</si>
  <si>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</si>
  <si>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</si>
  <si>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</si>
  <si>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</si>
  <si>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</si>
  <si>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</si>
  <si>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</si>
  <si>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</si>
  <si>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</si>
  <si>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</si>
  <si>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</si>
  <si>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</si>
  <si>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</si>
  <si>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</si>
  <si>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</si>
  <si>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</si>
  <si>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</si>
  <si>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</si>
  <si>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</si>
  <si>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</si>
  <si>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</si>
  <si>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</si>
  <si>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</si>
  <si>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</si>
  <si>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</si>
  <si>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</si>
  <si>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</si>
  <si>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</si>
  <si>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</si>
  <si>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</si>
  <si>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</si>
  <si>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</si>
  <si>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</si>
  <si>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</si>
  <si>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</si>
  <si>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</si>
  <si>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</si>
  <si>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</si>
  <si>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</si>
  <si>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</si>
  <si>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</si>
  <si>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</si>
  <si>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</si>
  <si>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</si>
  <si>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</si>
  <si>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</si>
  <si>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</si>
  <si>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</si>
  <si>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</si>
  <si>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</si>
  <si>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</si>
  <si>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</si>
  <si>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</si>
  <si>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</si>
  <si>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</si>
  <si>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</si>
  <si>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</si>
  <si>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</si>
  <si>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</si>
  <si>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</si>
  <si>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</si>
  <si>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</si>
  <si>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</si>
  <si>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</si>
  <si>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</si>
  <si>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</si>
  <si>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</si>
  <si>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</si>
  <si>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</si>
  <si>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</si>
  <si>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</si>
  <si>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</si>
  <si>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</si>
  <si>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</si>
  <si>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</si>
  <si>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</si>
  <si>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</si>
  <si>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</si>
  <si>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</si>
  <si>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</si>
  <si>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</si>
  <si>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</si>
  <si>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</si>
  <si>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</si>
  <si>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</si>
  <si>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</si>
  <si>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</si>
  <si>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</si>
  <si>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</si>
  <si>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</si>
  <si>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</si>
  <si>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</si>
  <si>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</si>
  <si>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</si>
  <si>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</si>
  <si>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</si>
  <si>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</si>
  <si>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</si>
  <si>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</si>
  <si>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</si>
  <si>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</si>
  <si>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</si>
  <si>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</si>
  <si>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</si>
  <si>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</si>
  <si>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</si>
  <si>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</si>
  <si>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</si>
  <si>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</si>
  <si>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</si>
  <si>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</si>
  <si>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</si>
  <si>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</si>
  <si>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</si>
  <si>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</si>
  <si>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</si>
  <si>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</si>
  <si>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</si>
  <si>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</si>
  <si>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</si>
  <si>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</si>
  <si>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</si>
  <si>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</si>
  <si>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</si>
  <si>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</si>
  <si>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</si>
  <si>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</si>
  <si>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</si>
  <si>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</si>
  <si>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</si>
  <si>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</si>
  <si>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</si>
  <si>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</si>
  <si>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</si>
  <si>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</si>
  <si>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</si>
  <si>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</si>
  <si>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</si>
  <si>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</si>
  <si>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</si>
  <si>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</si>
  <si>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</si>
  <si>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</si>
  <si>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</si>
  <si>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</si>
  <si>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</si>
  <si>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</si>
  <si>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</si>
  <si>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</si>
  <si>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</si>
  <si>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</si>
  <si>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</si>
  <si>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</si>
  <si>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</si>
  <si>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</si>
  <si>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</si>
  <si>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</si>
  <si>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</si>
  <si>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</si>
  <si>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</si>
  <si>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</si>
  <si>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</si>
  <si>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</si>
  <si>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</si>
  <si>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</si>
  <si>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</si>
  <si>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</si>
  <si>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</si>
  <si>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</si>
  <si>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</si>
  <si>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</si>
  <si>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</si>
  <si>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</si>
  <si>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</si>
  <si>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</si>
  <si>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</si>
  <si>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</si>
  <si>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</si>
  <si>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</si>
  <si>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</si>
  <si>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</si>
  <si>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</si>
  <si>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</si>
  <si>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</si>
  <si>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</si>
  <si>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</si>
  <si>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</si>
  <si>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</si>
  <si>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</si>
  <si>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</si>
  <si>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</si>
  <si>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</si>
  <si>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</si>
  <si>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</si>
  <si>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</si>
  <si>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</si>
  <si>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</si>
  <si>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</si>
  <si>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</si>
  <si>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</si>
  <si>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</si>
  <si>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</si>
  <si>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</si>
  <si>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</si>
  <si>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</si>
  <si>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</si>
  <si>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</si>
  <si>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</si>
  <si>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</si>
  <si>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</si>
  <si>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</si>
  <si>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</si>
  <si>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</si>
  <si>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</si>
  <si>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</si>
  <si>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</si>
  <si>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</si>
  <si>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</si>
  <si>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</si>
  <si>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</si>
  <si>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</si>
  <si>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</si>
  <si>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</si>
  <si>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</si>
  <si>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</si>
  <si>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</si>
  <si>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</si>
  <si>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</si>
  <si>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</si>
  <si>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</si>
  <si>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</si>
  <si>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</si>
  <si>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</si>
  <si>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</si>
  <si>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</si>
  <si>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</si>
  <si>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</si>
  <si>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</si>
  <si>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</si>
  <si>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</si>
  <si>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</si>
  <si>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</si>
  <si>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</si>
  <si>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</si>
  <si>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</si>
  <si>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</si>
  <si>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</si>
  <si>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</si>
  <si>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</si>
  <si>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</si>
  <si>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</si>
  <si>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</si>
  <si>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</si>
  <si>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</si>
  <si>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</si>
  <si>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</si>
  <si>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</si>
  <si>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</si>
  <si>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</si>
  <si>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</si>
  <si>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</si>
  <si>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</si>
  <si>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</si>
  <si>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</si>
  <si>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</si>
  <si>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</si>
  <si>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</si>
  <si>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</si>
  <si>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</si>
  <si>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</si>
  <si>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</si>
  <si>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</si>
  <si>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</si>
  <si>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</si>
  <si>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</si>
  <si>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</si>
  <si>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</si>
  <si>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</si>
  <si>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</si>
  <si>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</si>
  <si>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</si>
  <si>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</si>
  <si>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</si>
  <si>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</si>
  <si>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</si>
  <si>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</si>
  <si>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</si>
  <si>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</si>
  <si>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</si>
  <si>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</si>
  <si>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</si>
  <si>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</si>
  <si>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</si>
  <si>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</si>
  <si>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</si>
  <si>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</si>
  <si>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</si>
  <si>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</si>
  <si>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</si>
  <si>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</si>
  <si>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</si>
  <si>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</si>
  <si>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</si>
  <si>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</si>
  <si>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</si>
  <si>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</si>
  <si>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</si>
  <si>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</si>
  <si>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</si>
  <si>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</si>
  <si>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</si>
  <si>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</si>
  <si>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</si>
  <si>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</si>
  <si>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</si>
  <si>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</si>
  <si>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</si>
  <si>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</si>
  <si>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</si>
  <si>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</si>
  <si>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</si>
  <si>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</si>
  <si>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</si>
  <si>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</si>
  <si>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</si>
  <si>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</si>
  <si>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</si>
  <si>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</si>
  <si>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</si>
  <si>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</si>
  <si>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</si>
  <si>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</si>
  <si>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</si>
  <si>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</si>
  <si>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</si>
  <si>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</si>
  <si>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</si>
  <si>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</si>
  <si>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</si>
  <si>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</si>
  <si>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</si>
  <si>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</si>
  <si>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</si>
  <si>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</si>
  <si>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</si>
  <si>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</si>
  <si>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</si>
  <si>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</si>
  <si>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</si>
  <si>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</si>
  <si>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</si>
  <si>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</si>
  <si>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</si>
  <si>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</si>
  <si>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</si>
  <si>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</si>
  <si>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</si>
  <si>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</si>
  <si>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</si>
  <si>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</si>
  <si>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</si>
  <si>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</si>
  <si>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</si>
  <si>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</si>
  <si>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</si>
  <si>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</si>
  <si>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</si>
  <si>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</si>
  <si>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</si>
  <si>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</si>
  <si>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</si>
  <si>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</si>
  <si>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</si>
  <si>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</si>
  <si>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</si>
  <si>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</si>
  <si>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</si>
  <si>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</si>
  <si>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</si>
  <si>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</si>
  <si>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</si>
  <si>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</si>
  <si>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</si>
  <si>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</si>
  <si>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</si>
  <si>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</si>
  <si>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</si>
  <si>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</si>
  <si>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</si>
  <si>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</si>
  <si>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</si>
  <si>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</si>
  <si>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</si>
  <si>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</si>
  <si>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</si>
  <si>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</si>
  <si>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</si>
  <si>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</si>
  <si>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</si>
  <si>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</si>
  <si>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</si>
  <si>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</si>
  <si>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</si>
  <si>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</si>
  <si>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</si>
  <si>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</si>
  <si>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</si>
  <si>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</si>
  <si>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</si>
  <si>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</si>
  <si>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</si>
  <si>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</si>
  <si>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</si>
  <si>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</si>
  <si>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</si>
  <si>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</si>
  <si>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</si>
  <si>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</si>
  <si>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</si>
  <si>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</si>
  <si>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</si>
  <si>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</si>
  <si>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</si>
  <si>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</si>
  <si>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</si>
  <si>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</si>
  <si>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</si>
  <si>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</si>
  <si>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</si>
  <si>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</si>
  <si>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</si>
  <si>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</si>
  <si>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</si>
  <si>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</si>
  <si>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</si>
  <si>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</si>
  <si>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</si>
  <si>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</si>
  <si>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</si>
  <si>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</si>
  <si>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</si>
  <si>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</si>
  <si>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</si>
  <si>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</si>
  <si>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</si>
  <si>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</si>
  <si>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</si>
  <si>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</si>
  <si>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</si>
  <si>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</si>
  <si>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</si>
  <si>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</si>
  <si>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</si>
  <si>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</si>
  <si>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</si>
  <si>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</si>
  <si>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</si>
  <si>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</si>
  <si>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</si>
  <si>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</si>
  <si>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</si>
  <si>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</si>
  <si>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</si>
  <si>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</si>
  <si>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</si>
  <si>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</si>
  <si>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</si>
  <si>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</si>
  <si>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</si>
  <si>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</si>
  <si>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</si>
  <si>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</si>
  <si>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</si>
  <si>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</si>
  <si>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</si>
  <si>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</si>
  <si>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</si>
  <si>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</si>
  <si>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</si>
  <si>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</si>
  <si>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</si>
  <si>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</si>
  <si>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</si>
  <si>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</si>
  <si>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</si>
  <si>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</si>
  <si>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</si>
  <si>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</si>
  <si>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</si>
  <si>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</si>
  <si>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</si>
  <si>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</si>
  <si>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</si>
  <si>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</si>
  <si>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</si>
  <si>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</si>
  <si>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</si>
  <si>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</si>
  <si>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</si>
  <si>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</si>
  <si>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</si>
  <si>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</si>
  <si>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</si>
  <si>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</si>
  <si>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</si>
  <si>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</si>
  <si>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</si>
  <si>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</si>
  <si>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</si>
  <si>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</si>
  <si>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</si>
  <si>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</si>
  <si>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</si>
  <si>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</si>
  <si>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</si>
  <si>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</si>
  <si>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</si>
  <si>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</si>
  <si>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</si>
  <si>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</si>
  <si>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</si>
  <si>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</si>
  <si>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</si>
  <si>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</si>
  <si>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</si>
  <si>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</si>
  <si>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</si>
  <si>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</si>
  <si>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</si>
  <si>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</si>
  <si>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</si>
  <si>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</si>
  <si>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</si>
  <si>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</si>
  <si>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</si>
  <si>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</si>
  <si>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</si>
  <si>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</si>
  <si>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</si>
  <si>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</si>
  <si>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</si>
  <si>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</si>
  <si>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</si>
  <si>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</si>
  <si>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</si>
  <si>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</si>
  <si>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</si>
  <si>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</si>
  <si>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</si>
  <si>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</si>
  <si>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</si>
  <si>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</si>
  <si>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</si>
  <si>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</si>
  <si>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</si>
  <si>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</si>
  <si>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</si>
  <si>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</si>
  <si>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</si>
  <si>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</si>
  <si>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</si>
  <si>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</si>
  <si>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</si>
  <si>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</si>
  <si>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</si>
  <si>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</si>
  <si>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</si>
  <si>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</si>
  <si>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</si>
  <si>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</si>
  <si>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</si>
  <si>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</si>
  <si>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</si>
  <si>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</si>
  <si>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</si>
  <si>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</si>
  <si>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</si>
  <si>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</si>
  <si>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</si>
  <si>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</si>
  <si>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</si>
  <si>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</si>
  <si>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</si>
  <si>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</si>
  <si>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</si>
  <si>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</si>
  <si>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</si>
  <si>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</si>
  <si>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</si>
  <si>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</si>
  <si>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</si>
  <si>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</si>
  <si>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</si>
  <si>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</si>
  <si>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</si>
  <si>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</si>
  <si>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</si>
  <si>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</si>
  <si>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</si>
  <si>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</si>
  <si>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</si>
  <si>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</si>
  <si>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</si>
  <si>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</si>
  <si>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</si>
  <si>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</si>
  <si>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</si>
  <si>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</si>
  <si>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</si>
  <si>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</si>
  <si>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</si>
  <si>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</si>
  <si>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</si>
  <si>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</si>
  <si>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</si>
  <si>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</si>
  <si>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</si>
  <si>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</si>
  <si>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</si>
  <si>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</si>
  <si>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</si>
  <si>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</si>
  <si>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</si>
  <si>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</si>
  <si>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</si>
  <si>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</si>
  <si>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</si>
  <si>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</si>
  <si>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</si>
  <si>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</si>
  <si>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</si>
  <si>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</si>
  <si>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</si>
  <si>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</si>
  <si>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</si>
  <si>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</si>
  <si>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</si>
  <si>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</si>
  <si>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</si>
  <si>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</si>
  <si>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</si>
  <si>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</si>
  <si>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</si>
  <si>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</si>
  <si>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</si>
  <si>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</si>
  <si>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</si>
  <si>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</si>
  <si>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</si>
  <si>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</si>
  <si>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</si>
  <si>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</si>
  <si>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</si>
  <si>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</si>
  <si>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</si>
  <si>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</si>
  <si>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</si>
  <si>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</si>
  <si>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</si>
  <si>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</si>
  <si>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</si>
  <si>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</si>
  <si>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</si>
  <si>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</si>
  <si>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</si>
  <si>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</si>
  <si>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</si>
  <si>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</si>
  <si>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</si>
  <si>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</si>
  <si>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</si>
  <si>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</si>
  <si>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</si>
  <si>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</si>
  <si>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</si>
  <si>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</si>
  <si>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</si>
  <si>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</si>
  <si>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</si>
  <si>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</si>
  <si>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</si>
  <si>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</si>
  <si>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</si>
  <si>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</si>
  <si>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</si>
  <si>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</si>
  <si>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</si>
  <si>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</si>
  <si>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</si>
  <si>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</si>
  <si>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</si>
  <si>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</si>
  <si>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</si>
  <si>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</si>
  <si>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</si>
  <si>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</si>
  <si>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</si>
  <si>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</si>
  <si>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</si>
  <si>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</si>
  <si>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</si>
  <si>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</si>
  <si>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</si>
  <si>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</si>
  <si>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</si>
  <si>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</si>
  <si>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</si>
  <si>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</si>
  <si>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</si>
  <si>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</si>
  <si>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</si>
  <si>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</si>
  <si>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</si>
  <si>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</si>
  <si>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</si>
  <si>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</si>
  <si>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</si>
  <si>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</si>
  <si>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</si>
  <si>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</si>
  <si>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</si>
  <si>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</si>
  <si>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</si>
  <si>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</si>
  <si>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</si>
  <si>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</si>
  <si>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</si>
  <si>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</si>
  <si>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</si>
  <si>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</si>
  <si>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</si>
  <si>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</si>
  <si>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</si>
  <si>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</si>
  <si>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</si>
  <si>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</si>
  <si>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</si>
  <si>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</si>
  <si>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</si>
  <si>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</si>
  <si>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</si>
  <si>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</si>
  <si>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</si>
  <si>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</si>
  <si>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</si>
  <si>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</si>
  <si>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</si>
  <si>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</si>
  <si>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</si>
  <si>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</si>
  <si>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</si>
  <si>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</si>
  <si>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</si>
  <si>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</si>
  <si>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</si>
  <si>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</si>
  <si>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</si>
  <si>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</si>
  <si>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</si>
  <si>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</si>
  <si>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</si>
  <si>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</si>
  <si>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</si>
  <si>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</si>
  <si>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</si>
  <si>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</si>
  <si>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</si>
  <si>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</si>
  <si>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</si>
  <si>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</si>
  <si>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</si>
  <si>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</si>
  <si>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</si>
  <si>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</si>
  <si>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</si>
  <si>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</si>
  <si>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</si>
  <si>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</si>
  <si>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</si>
  <si>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</si>
  <si>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</si>
  <si>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</si>
  <si>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</si>
  <si>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</si>
  <si>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</si>
  <si>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</si>
  <si>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</si>
  <si>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</si>
  <si>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</si>
  <si>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</si>
  <si>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</si>
  <si>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</si>
  <si>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</si>
  <si>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</si>
  <si>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</si>
  <si>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</si>
  <si>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</si>
  <si>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</si>
  <si>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</si>
  <si>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</si>
  <si>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</si>
  <si>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</si>
  <si>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</si>
  <si>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</si>
  <si>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</si>
  <si>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</si>
  <si>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</si>
  <si>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</si>
  <si>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</si>
  <si>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</si>
  <si>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</si>
  <si>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</si>
  <si>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</si>
  <si>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</si>
  <si>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</si>
  <si>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</si>
  <si>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</si>
  <si>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</si>
  <si>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</si>
  <si>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</si>
  <si>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</si>
  <si>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</si>
  <si>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</si>
  <si>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</si>
  <si>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</si>
  <si>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</si>
  <si>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</si>
  <si>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</si>
  <si>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</si>
  <si>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</si>
  <si>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</si>
  <si>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</si>
  <si>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</si>
  <si>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</si>
  <si>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</si>
  <si>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</si>
  <si>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</si>
  <si>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</si>
  <si>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</si>
  <si>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</si>
  <si>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</si>
  <si>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</si>
  <si>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</si>
  <si>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</si>
  <si>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</si>
  <si>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</si>
  <si>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</si>
  <si>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</si>
  <si>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</si>
  <si>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</si>
  <si>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</si>
  <si>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</si>
  <si>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</si>
  <si>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</si>
  <si>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</si>
  <si>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</si>
  <si>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</si>
  <si>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</si>
  <si>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</si>
  <si>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</si>
  <si>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</si>
  <si>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</si>
  <si>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</si>
  <si>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</si>
  <si>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</si>
  <si>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</si>
  <si>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</si>
  <si>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</si>
  <si>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</si>
  <si>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</si>
  <si>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</si>
  <si>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</si>
  <si>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</si>
  <si>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</si>
  <si>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</si>
  <si>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</si>
  <si>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</si>
  <si>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</si>
  <si>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</si>
  <si>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</si>
  <si>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</si>
  <si>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</si>
  <si>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</si>
  <si>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</si>
  <si>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</si>
  <si>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</si>
  <si>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</si>
  <si>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</si>
  <si>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</si>
  <si>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</si>
  <si>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</si>
  <si>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</si>
  <si>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</si>
  <si>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</si>
  <si>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</si>
  <si>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</si>
  <si>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</si>
  <si>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</si>
  <si>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</si>
  <si>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</si>
  <si>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</si>
  <si>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</si>
  <si>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</si>
  <si>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</si>
  <si>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</si>
  <si>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</si>
  <si>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</si>
  <si>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</si>
  <si>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</si>
  <si>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</si>
  <si>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</si>
  <si>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</si>
  <si>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</si>
  <si>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</si>
  <si>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</si>
  <si>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</si>
  <si>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</si>
  <si>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</si>
  <si>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</si>
  <si>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</si>
  <si>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</si>
  <si>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</si>
  <si>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</si>
  <si>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</si>
  <si>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</si>
  <si>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</si>
  <si>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</si>
  <si>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</si>
  <si>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</si>
  <si>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</si>
  <si>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</si>
  <si>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</si>
  <si>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</si>
  <si>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</si>
  <si>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</si>
  <si>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</si>
  <si>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</si>
  <si>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</si>
  <si>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</si>
  <si>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</si>
  <si>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</si>
  <si>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</si>
  <si>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</si>
  <si>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</si>
  <si>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</si>
  <si>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</si>
  <si>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</si>
  <si>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</si>
  <si>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</si>
  <si>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</si>
  <si>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</si>
  <si>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</si>
  <si>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</si>
  <si>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</si>
  <si>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</si>
  <si>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</si>
  <si>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</si>
  <si>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</si>
  <si>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</si>
  <si>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</si>
  <si>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</si>
  <si>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</si>
  <si>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</si>
  <si>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</si>
  <si>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</si>
  <si>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</si>
  <si>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</si>
  <si>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</si>
  <si>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</si>
  <si>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</si>
  <si>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</si>
  <si>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</si>
  <si>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</si>
  <si>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</si>
  <si>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</si>
  <si>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</si>
  <si>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</si>
  <si>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</si>
  <si>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</si>
  <si>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</si>
  <si>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</si>
  <si>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</si>
  <si>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</si>
  <si>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</si>
  <si>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</si>
  <si>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</si>
  <si>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</si>
  <si>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</si>
  <si>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</si>
  <si>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</si>
  <si>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</si>
  <si>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</si>
  <si>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</si>
  <si>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</si>
  <si>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</si>
  <si>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</si>
  <si>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</si>
  <si>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</si>
  <si>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</si>
  <si>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</si>
  <si>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</si>
  <si>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</si>
  <si>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</si>
  <si>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</si>
  <si>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</si>
  <si>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</si>
  <si>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</si>
  <si>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</si>
  <si>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</si>
  <si>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</si>
  <si>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</si>
  <si>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</si>
  <si>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</si>
  <si>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</si>
  <si>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</si>
  <si>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</si>
  <si>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</si>
  <si>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</si>
  <si>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</si>
  <si>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</si>
  <si>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</si>
  <si>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</si>
  <si>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</si>
  <si>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</si>
  <si>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</si>
  <si>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</si>
  <si>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</si>
  <si>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</si>
  <si>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</si>
  <si>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</si>
  <si>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</si>
  <si>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</si>
  <si>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</si>
  <si>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</si>
  <si>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</si>
  <si>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</si>
  <si>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</si>
  <si>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</si>
  <si>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</si>
  <si>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</si>
  <si>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</si>
  <si>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</si>
  <si>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</si>
  <si>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</si>
  <si>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</si>
  <si>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</si>
  <si>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</si>
  <si>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</si>
  <si>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</si>
  <si>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</si>
  <si>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</si>
  <si>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</si>
  <si>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</si>
  <si>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</si>
  <si>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</si>
  <si>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</si>
  <si>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</si>
  <si>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</si>
  <si>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</si>
  <si>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</si>
  <si>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</si>
  <si>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</si>
  <si>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</si>
  <si>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</si>
  <si>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</si>
  <si>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</si>
  <si>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</si>
  <si>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</si>
  <si>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</si>
  <si>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</si>
  <si>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</si>
  <si>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</si>
  <si>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</si>
  <si>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</si>
  <si>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</si>
  <si>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</si>
  <si>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</si>
  <si>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</si>
  <si>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</si>
  <si>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</si>
  <si>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</si>
  <si>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</si>
  <si>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</si>
  <si>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</si>
  <si>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</si>
  <si>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</si>
  <si>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</si>
  <si>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</si>
  <si>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</si>
  <si>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</si>
  <si>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</si>
  <si>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</si>
  <si>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</si>
  <si>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</si>
  <si>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</si>
  <si>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</si>
  <si>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</si>
  <si>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</si>
  <si>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</si>
  <si>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</si>
  <si>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</si>
  <si>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</si>
  <si>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</si>
  <si>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</si>
  <si>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</si>
  <si>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</si>
  <si>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</si>
  <si>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</si>
  <si>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</si>
  <si>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</si>
  <si>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</si>
  <si>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</si>
  <si>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</si>
  <si>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</si>
  <si>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</si>
  <si>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</si>
  <si>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</si>
  <si>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</si>
  <si>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</si>
  <si>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</si>
  <si>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</si>
  <si>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</si>
  <si>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</si>
  <si>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</si>
  <si>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</si>
  <si>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</si>
  <si>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</si>
  <si>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</si>
  <si>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</si>
  <si>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</si>
  <si>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</si>
  <si>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</si>
  <si>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</si>
  <si>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</si>
  <si>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</si>
  <si>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</si>
  <si>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</si>
  <si>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</si>
  <si>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</si>
  <si>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</si>
  <si>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</si>
  <si>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</si>
  <si>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</si>
  <si>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</si>
  <si>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</si>
  <si>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</si>
  <si>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</si>
  <si>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</si>
  <si>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</si>
  <si>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</si>
  <si>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</si>
  <si>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</si>
  <si>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</si>
  <si>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</si>
  <si>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</si>
  <si>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</si>
  <si>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</si>
  <si>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</si>
  <si>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</si>
  <si>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</si>
  <si>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</si>
  <si>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</si>
  <si>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</si>
  <si>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</si>
  <si>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</si>
  <si>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</si>
  <si>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</si>
  <si>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</si>
  <si>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</si>
  <si>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</si>
  <si>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</si>
  <si>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</si>
  <si>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</si>
  <si>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</si>
  <si>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</si>
  <si>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</si>
  <si>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</si>
  <si>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</si>
  <si>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</si>
  <si>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</si>
  <si>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</si>
  <si>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</si>
  <si>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</si>
  <si>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</si>
  <si>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</si>
  <si>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</si>
  <si>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</si>
  <si>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</si>
  <si>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</si>
  <si>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</si>
  <si>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</si>
  <si>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</si>
  <si>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</si>
  <si>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</si>
  <si>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</si>
  <si>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</si>
  <si>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</si>
  <si>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</si>
  <si>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</si>
  <si>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</si>
  <si>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</si>
  <si>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</si>
  <si>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</si>
  <si>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</si>
  <si>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</si>
  <si>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</si>
  <si>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</si>
  <si>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</si>
  <si>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</si>
  <si>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</si>
  <si>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</si>
  <si>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</si>
  <si>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</si>
  <si>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</si>
  <si>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</si>
  <si>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</si>
  <si>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</si>
  <si>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</si>
  <si>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</si>
  <si>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</si>
  <si>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</si>
  <si>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</si>
  <si>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</si>
  <si>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</si>
  <si>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</si>
  <si>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</si>
  <si>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</si>
  <si>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</si>
  <si>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</si>
  <si>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</si>
  <si>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</si>
  <si>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</si>
  <si>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</si>
  <si>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</si>
  <si>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</si>
  <si>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</si>
  <si>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</si>
  <si>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</si>
  <si>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</si>
  <si>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</si>
  <si>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</si>
  <si>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</si>
  <si>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</si>
  <si>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</si>
  <si>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</si>
  <si>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</si>
  <si>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</si>
  <si>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</si>
  <si>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</si>
  <si>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</si>
  <si>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</si>
  <si>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</si>
  <si>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</si>
  <si>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</si>
  <si>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</si>
  <si>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</si>
  <si>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</si>
  <si>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</si>
  <si>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</si>
  <si>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</si>
  <si>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</si>
  <si>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</si>
  <si>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</si>
  <si>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</si>
  <si>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</si>
  <si>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</si>
  <si>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</si>
  <si>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</si>
  <si>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</si>
  <si>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</si>
  <si>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</si>
  <si>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</si>
  <si>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</si>
  <si>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</si>
  <si>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</si>
  <si>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</si>
  <si>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</si>
  <si>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</si>
  <si>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</si>
  <si>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</si>
  <si>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</si>
  <si>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</si>
  <si>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</si>
  <si>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</si>
  <si>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</si>
  <si>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</si>
  <si>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</si>
  <si>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</si>
  <si>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</si>
  <si>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</si>
  <si>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</si>
  <si>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</si>
  <si>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</si>
  <si>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</si>
  <si>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</si>
  <si>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</si>
  <si>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</si>
  <si>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</si>
  <si>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</si>
  <si>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</si>
  <si>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</si>
  <si>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</si>
  <si>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</si>
  <si>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</si>
  <si>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</si>
  <si>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</si>
  <si>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</si>
  <si>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</si>
  <si>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</si>
  <si>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</si>
  <si>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</si>
  <si>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</si>
  <si>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</si>
  <si>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</si>
  <si>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</si>
  <si>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</si>
  <si>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</si>
  <si>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</si>
  <si>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</si>
  <si>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</si>
  <si>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</si>
  <si>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</si>
  <si>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</si>
  <si>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</si>
  <si>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</si>
  <si>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</si>
  <si>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</si>
  <si>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</si>
  <si>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</si>
  <si>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</si>
  <si>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</si>
  <si>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</si>
  <si>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</si>
  <si>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</si>
  <si>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</si>
  <si>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</si>
  <si>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</si>
  <si>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</si>
  <si>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</si>
  <si>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</si>
  <si>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</si>
  <si>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</si>
  <si>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</si>
  <si>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</si>
  <si>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</si>
  <si>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</si>
  <si>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</si>
  <si>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</si>
  <si>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</si>
  <si>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</si>
  <si>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</si>
  <si>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</si>
  <si>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</si>
  <si>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</si>
  <si>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</si>
  <si>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</si>
  <si>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</si>
  <si>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</si>
  <si>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</si>
  <si>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</si>
  <si>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</si>
  <si>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</si>
  <si>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</si>
  <si>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</si>
  <si>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</si>
  <si>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</si>
  <si>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</si>
  <si>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</si>
  <si>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</si>
  <si>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</si>
  <si>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</si>
  <si>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</si>
  <si>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</si>
  <si>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</si>
  <si>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</si>
  <si>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</si>
  <si>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</si>
  <si>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</si>
  <si>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</si>
  <si>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</si>
  <si>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</si>
  <si>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</si>
  <si>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</si>
  <si>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</si>
  <si>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</si>
  <si>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</si>
  <si>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</si>
  <si>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</si>
  <si>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</si>
  <si>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</si>
  <si>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</si>
  <si>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</si>
  <si>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</si>
  <si>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</si>
  <si>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</si>
  <si>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</si>
  <si>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</si>
  <si>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</si>
  <si>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</si>
  <si>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</si>
  <si>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</si>
  <si>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</si>
  <si>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</si>
  <si>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</si>
  <si>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</si>
  <si>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</si>
  <si>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</si>
  <si>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</si>
  <si>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</si>
  <si>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</si>
  <si>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</si>
  <si>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</si>
  <si>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</si>
  <si>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</si>
  <si>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</si>
  <si>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</si>
  <si>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</si>
  <si>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</si>
  <si>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</si>
  <si>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</si>
  <si>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</si>
  <si>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</si>
  <si>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</si>
  <si>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</si>
  <si>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</si>
  <si>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</si>
  <si>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</si>
  <si>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</si>
  <si>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</si>
  <si>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</si>
  <si>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</si>
  <si>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</si>
  <si>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</si>
  <si>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</si>
  <si>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</si>
  <si>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</si>
  <si>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</si>
  <si>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</si>
  <si>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</si>
  <si>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</si>
  <si>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</si>
  <si>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</si>
  <si>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</si>
  <si>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</si>
  <si>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</si>
  <si>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</si>
  <si>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</si>
  <si>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</si>
  <si>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</si>
  <si>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</si>
  <si>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</si>
  <si>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</si>
  <si>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</si>
  <si>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</si>
  <si>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</si>
  <si>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</si>
  <si>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</si>
  <si>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</si>
  <si>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</si>
  <si>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</si>
  <si>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</si>
  <si>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</si>
  <si>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</si>
  <si>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</si>
  <si>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</si>
  <si>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</si>
  <si>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</si>
  <si>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</si>
  <si>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</si>
  <si>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</si>
  <si>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</si>
  <si>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</si>
  <si>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</si>
  <si>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</si>
  <si>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</si>
  <si>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</si>
  <si>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</si>
  <si>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</si>
  <si>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</si>
  <si>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</si>
  <si>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</si>
  <si>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</si>
  <si>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</si>
  <si>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</si>
  <si>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</si>
  <si>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</si>
  <si>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</si>
  <si>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</si>
  <si>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</si>
  <si>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</si>
  <si>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</si>
  <si>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</si>
  <si>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</si>
  <si>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</si>
  <si>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</si>
  <si>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</si>
  <si>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</si>
  <si>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</si>
  <si>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</si>
  <si>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</si>
  <si>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</si>
  <si>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</si>
  <si>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</si>
  <si>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</si>
  <si>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</si>
  <si>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</si>
  <si>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</si>
  <si>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</si>
  <si>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</si>
  <si>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</si>
  <si>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</si>
  <si>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</si>
  <si>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</si>
  <si>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</si>
  <si>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</si>
  <si>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</si>
  <si>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</si>
  <si>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</si>
  <si>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</si>
  <si>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</si>
  <si>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</si>
  <si>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</si>
  <si>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</si>
  <si>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</si>
  <si>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</si>
  <si>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</si>
  <si>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</si>
  <si>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</si>
  <si>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</si>
  <si>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</si>
  <si>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</si>
  <si>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</si>
  <si>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</si>
  <si>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</si>
  <si>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</si>
  <si>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</si>
  <si>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</si>
  <si>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</si>
  <si>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</si>
  <si>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</si>
  <si>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</si>
  <si>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</si>
  <si>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</si>
  <si>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</si>
  <si>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</si>
  <si>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</si>
  <si>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</si>
  <si>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</si>
  <si>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</si>
  <si>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</si>
  <si>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</si>
  <si>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</si>
  <si>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</si>
  <si>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</si>
  <si>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</si>
  <si>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</si>
  <si>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</si>
  <si>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</si>
  <si>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</si>
  <si>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</si>
  <si>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</si>
  <si>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</si>
  <si>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</si>
  <si>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</si>
  <si>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</si>
  <si>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</si>
  <si>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</si>
  <si>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</si>
  <si>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</si>
  <si>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</si>
  <si>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</si>
  <si>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</si>
  <si>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</si>
  <si>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</si>
  <si>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</si>
  <si>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</si>
  <si>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</si>
  <si>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</si>
  <si>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</si>
  <si>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</si>
  <si>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</si>
  <si>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</si>
  <si>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</si>
  <si>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</si>
  <si>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</si>
  <si>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</si>
  <si>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</si>
  <si>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</si>
  <si>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</si>
  <si>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</si>
  <si>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</si>
  <si>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</si>
  <si>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</si>
  <si>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</si>
  <si>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</si>
  <si>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</si>
  <si>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</si>
  <si>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</si>
  <si>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</si>
  <si>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</si>
  <si>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</si>
  <si>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</si>
  <si>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</si>
  <si>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</si>
  <si>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</si>
  <si>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</si>
  <si>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</si>
  <si>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</si>
  <si>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</si>
  <si>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</si>
  <si>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</si>
  <si>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</si>
  <si>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</si>
  <si>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</si>
  <si>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</si>
  <si>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</si>
  <si>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</si>
  <si>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</si>
  <si>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</si>
  <si>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</si>
  <si>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</si>
  <si>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</si>
  <si>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</si>
  <si>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</si>
  <si>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</si>
  <si>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</si>
  <si>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</si>
  <si>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</si>
  <si>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</si>
  <si>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</si>
  <si>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</si>
  <si>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</si>
  <si>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</si>
  <si>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</si>
  <si>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</si>
  <si>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</si>
  <si>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</si>
  <si>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</si>
  <si>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</si>
  <si>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</si>
  <si>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</si>
  <si>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</si>
  <si>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</si>
  <si>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</si>
  <si>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</si>
  <si>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</si>
  <si>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</si>
  <si>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</si>
  <si>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</si>
  <si>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</si>
  <si>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</si>
  <si>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</si>
  <si>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</si>
  <si>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</si>
  <si>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</si>
  <si>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</si>
  <si>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</si>
  <si>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</si>
  <si>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</si>
  <si>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</si>
  <si>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</si>
  <si>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</si>
  <si>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</si>
  <si>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</si>
  <si>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</si>
  <si>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</si>
  <si>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</si>
  <si>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</si>
  <si>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</si>
  <si>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</si>
  <si>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</si>
  <si>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</si>
  <si>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</si>
  <si>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</si>
  <si>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</si>
  <si>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</si>
  <si>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</si>
  <si>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</si>
  <si>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</si>
  <si>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</si>
  <si>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</si>
  <si>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</si>
  <si>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</si>
  <si>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</si>
  <si>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</si>
  <si>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</si>
  <si>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</si>
  <si>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</si>
  <si>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</si>
  <si>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</si>
  <si>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</si>
  <si>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</si>
  <si>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</si>
  <si>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</si>
  <si>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</si>
  <si>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</si>
  <si>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</si>
  <si>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</si>
  <si>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</si>
  <si>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</si>
  <si>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</si>
  <si>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</si>
  <si>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</si>
  <si>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</si>
  <si>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</si>
  <si>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</si>
  <si>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</si>
  <si>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</si>
  <si>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</si>
  <si>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</si>
  <si>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</si>
  <si>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</si>
  <si>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</si>
  <si>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</si>
  <si>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</si>
  <si>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</si>
  <si>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</si>
  <si>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</si>
  <si>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</si>
  <si>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</si>
  <si>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</si>
  <si>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</si>
  <si>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</si>
  <si>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</si>
  <si>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</si>
  <si>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</si>
  <si>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</si>
  <si>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</si>
  <si>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</si>
  <si>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</si>
  <si>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</si>
  <si>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</si>
  <si>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</si>
  <si>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</si>
  <si>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</si>
  <si>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</si>
  <si>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</si>
  <si>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</si>
  <si>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</si>
  <si>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</si>
  <si>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</si>
  <si>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</si>
  <si>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</si>
  <si>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</si>
  <si>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</si>
  <si>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</si>
  <si>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</si>
  <si>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</si>
  <si>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</si>
  <si>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</si>
  <si>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</si>
  <si>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</si>
  <si>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</si>
  <si>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</si>
  <si>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</si>
  <si>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</si>
  <si>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</si>
  <si>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</si>
  <si>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</si>
  <si>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</si>
  <si>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</si>
  <si>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</si>
  <si>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</si>
  <si>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</si>
  <si>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</si>
  <si>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</si>
  <si>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</si>
  <si>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</si>
  <si>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</si>
  <si>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</si>
  <si>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</si>
  <si>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</si>
  <si>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</si>
  <si>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</si>
  <si>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</si>
  <si>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</si>
  <si>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</si>
  <si>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</si>
  <si>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</si>
  <si>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</si>
  <si>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</si>
  <si>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</si>
  <si>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</si>
  <si>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</si>
  <si>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</si>
  <si>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</si>
  <si>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</si>
  <si>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</si>
  <si>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</si>
  <si>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</si>
  <si>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</si>
  <si>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</si>
  <si>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</si>
  <si>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</si>
  <si>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</si>
  <si>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</si>
  <si>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</si>
  <si>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</si>
  <si>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</si>
  <si>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</si>
  <si>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</si>
  <si>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</si>
  <si>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</si>
  <si>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</si>
  <si>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</si>
  <si>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</si>
  <si>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</si>
  <si>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</si>
  <si>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</si>
  <si>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</si>
  <si>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</si>
  <si>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</si>
  <si>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</si>
  <si>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</si>
  <si>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</si>
  <si>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</si>
  <si>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</si>
  <si>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</si>
  <si>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</si>
  <si>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</si>
  <si>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</si>
  <si>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</si>
  <si>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</si>
  <si>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</si>
  <si>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</si>
  <si>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</si>
  <si>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</si>
  <si>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</si>
  <si>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</si>
  <si>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</si>
  <si>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</si>
  <si>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</si>
  <si>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</si>
  <si>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</si>
  <si>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</si>
  <si>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</si>
  <si>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</si>
  <si>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</si>
  <si>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</si>
  <si>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</si>
  <si>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</si>
  <si>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</si>
  <si>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</si>
  <si>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</si>
  <si>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</si>
  <si>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</si>
  <si>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</si>
  <si>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</si>
  <si>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</si>
  <si>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</si>
  <si>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</si>
  <si>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</si>
  <si>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</si>
  <si>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</si>
  <si>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</si>
  <si>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</si>
  <si>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</si>
  <si>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</si>
  <si>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</si>
  <si>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</si>
  <si>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</si>
  <si>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</si>
  <si>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</si>
  <si>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</si>
  <si>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</si>
  <si>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</si>
  <si>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</si>
  <si>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</si>
  <si>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</si>
  <si>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</si>
  <si>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</si>
  <si>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</si>
  <si>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</si>
  <si>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</si>
  <si>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</si>
  <si>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</si>
  <si>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</si>
  <si>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</si>
  <si>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</si>
  <si>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</si>
  <si>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</si>
  <si>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</si>
  <si>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</si>
  <si>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</si>
  <si>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</si>
  <si>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</si>
  <si>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</si>
  <si>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</si>
  <si>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</si>
  <si>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</si>
  <si>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</si>
  <si>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</si>
  <si>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</si>
  <si>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</si>
  <si>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</si>
  <si>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</si>
  <si>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</si>
  <si>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</si>
  <si>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</si>
  <si>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</si>
  <si>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</si>
  <si>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</si>
  <si>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</si>
  <si>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</si>
  <si>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</si>
  <si>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</si>
  <si>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</si>
  <si>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</si>
  <si>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</si>
  <si>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</si>
  <si>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</si>
  <si>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</si>
  <si>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</si>
  <si>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</si>
  <si>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</si>
  <si>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</si>
  <si>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</si>
  <si>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</si>
  <si>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</si>
  <si>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</si>
  <si>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</si>
  <si>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</si>
  <si>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</si>
  <si>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</si>
  <si>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</si>
  <si>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</si>
  <si>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</si>
  <si>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</si>
  <si>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</si>
  <si>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</si>
  <si>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</si>
  <si>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</si>
  <si>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</si>
  <si>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</si>
  <si>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</si>
  <si>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</si>
  <si>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</si>
  <si>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</si>
  <si>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</si>
  <si>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</si>
  <si>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</si>
  <si>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</si>
  <si>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</si>
  <si>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</si>
  <si>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</si>
  <si>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</si>
  <si>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</si>
  <si>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</si>
  <si>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</si>
  <si>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</si>
  <si>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</si>
  <si>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</si>
  <si>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</si>
  <si>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</si>
  <si>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</si>
  <si>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</si>
  <si>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</si>
  <si>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</si>
  <si>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</si>
  <si>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</si>
  <si>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</si>
  <si>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</si>
  <si>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</si>
  <si>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</si>
  <si>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</si>
  <si>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</si>
  <si>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</si>
  <si>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</si>
  <si>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</si>
  <si>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</si>
  <si>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</si>
  <si>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</si>
  <si>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</si>
  <si>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</si>
  <si>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</si>
  <si>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</si>
  <si>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</si>
  <si>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</si>
  <si>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</si>
  <si>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</si>
  <si>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</si>
  <si>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</si>
  <si>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</si>
  <si>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</si>
  <si>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</si>
  <si>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</si>
  <si>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</si>
  <si>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</si>
  <si>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</si>
  <si>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</si>
  <si>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</si>
  <si>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</si>
  <si>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</si>
  <si>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</si>
  <si>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</si>
  <si>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</si>
  <si>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</si>
  <si>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</si>
  <si>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</si>
  <si>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</si>
  <si>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</si>
  <si>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</si>
  <si>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</si>
  <si>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</si>
  <si>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</si>
  <si>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</si>
  <si>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</si>
  <si>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</si>
  <si>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</si>
  <si>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</si>
  <si>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</si>
  <si>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</si>
  <si>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</si>
  <si>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</si>
  <si>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</si>
  <si>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</si>
  <si>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</si>
  <si>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</si>
  <si>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</si>
  <si>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</si>
  <si>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</si>
  <si>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</si>
  <si>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</si>
  <si>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</si>
  <si>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</si>
  <si>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</si>
  <si>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</si>
  <si>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</si>
  <si>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</si>
  <si>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</si>
  <si>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</si>
  <si>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</si>
  <si>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</si>
  <si>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</si>
  <si>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</si>
  <si>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</si>
  <si>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</si>
  <si>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</si>
  <si>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</si>
  <si>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</si>
  <si>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</si>
  <si>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</si>
  <si>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</si>
  <si>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</si>
  <si>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</si>
  <si>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</si>
  <si>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</si>
  <si>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</si>
  <si>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</si>
  <si>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</si>
  <si>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</si>
  <si>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</si>
  <si>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</si>
  <si>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</si>
  <si>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</si>
  <si>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</si>
  <si>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</si>
  <si>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</si>
  <si>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</si>
  <si>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</si>
  <si>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</si>
  <si>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</si>
  <si>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</si>
  <si>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</si>
  <si>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</si>
  <si>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</si>
  <si>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</si>
  <si>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</si>
  <si>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</si>
  <si>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</si>
  <si>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</si>
  <si>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</si>
  <si>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</si>
  <si>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</si>
  <si>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</si>
  <si>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</si>
  <si>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</si>
  <si>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</si>
  <si>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</si>
  <si>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</si>
  <si>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</si>
  <si>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</si>
  <si>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</si>
  <si>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</si>
  <si>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</si>
  <si>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</si>
  <si>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</si>
  <si>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</si>
  <si>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</si>
  <si>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</si>
  <si>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</si>
  <si>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</si>
  <si>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</si>
  <si>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</si>
  <si>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</si>
  <si>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</si>
  <si>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</si>
  <si>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</si>
  <si>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</si>
  <si>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</si>
  <si>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</si>
  <si>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</si>
  <si>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</si>
  <si>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</si>
  <si>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</si>
  <si>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</si>
  <si>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</si>
  <si>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</si>
  <si>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</si>
  <si>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</si>
  <si>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</si>
  <si>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</si>
  <si>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</si>
  <si>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</si>
  <si>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</si>
  <si>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</si>
  <si>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</si>
  <si>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</si>
  <si>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</si>
  <si>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</si>
  <si>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</si>
  <si>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</si>
  <si>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</si>
  <si>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</si>
  <si>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</si>
  <si>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</si>
  <si>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</si>
  <si>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</si>
  <si>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</si>
  <si>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</si>
  <si>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</si>
  <si>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</si>
  <si>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</si>
  <si>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</si>
  <si>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</si>
  <si>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</si>
  <si>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</si>
  <si>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</si>
  <si>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</si>
  <si>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</si>
  <si>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</si>
  <si>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</si>
  <si>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</si>
  <si>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</si>
  <si>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</si>
  <si>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</si>
  <si>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</si>
  <si>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</si>
  <si>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</si>
  <si>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</si>
  <si>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</si>
  <si>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</si>
  <si>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</si>
  <si>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</si>
  <si>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</si>
  <si>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</si>
  <si>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</si>
  <si>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</si>
  <si>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</si>
  <si>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</si>
  <si>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</si>
  <si>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</si>
  <si>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</si>
  <si>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</si>
  <si>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</si>
  <si>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</si>
  <si>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</si>
  <si>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</si>
  <si>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</si>
  <si>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</si>
  <si>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</si>
  <si>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</si>
  <si>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</si>
  <si>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</si>
  <si>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</si>
  <si>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</si>
  <si>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</si>
  <si>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</si>
  <si>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</si>
  <si>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</si>
  <si>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</si>
  <si>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</si>
  <si>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</si>
  <si>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</si>
  <si>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</si>
  <si>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</si>
  <si>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</si>
  <si>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</si>
  <si>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</si>
  <si>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</si>
  <si>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</si>
  <si>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</si>
  <si>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</si>
  <si>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</si>
  <si>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</si>
  <si>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</si>
  <si>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</si>
  <si>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</si>
  <si>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</si>
  <si>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</si>
  <si>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</si>
  <si>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</si>
  <si>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</si>
  <si>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</si>
  <si>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</si>
  <si>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</si>
  <si>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</si>
  <si>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</si>
  <si>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</si>
  <si>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</si>
  <si>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</si>
  <si>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</si>
  <si>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</si>
  <si>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</si>
  <si>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</si>
  <si>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</si>
  <si>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</si>
  <si>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</si>
  <si>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</si>
  <si>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</si>
  <si>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</si>
  <si>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</si>
  <si>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</si>
  <si>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</si>
  <si>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</si>
  <si>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</si>
  <si>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</si>
  <si>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</si>
  <si>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</si>
  <si>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</si>
  <si>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</si>
  <si>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</si>
  <si>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</si>
  <si>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</si>
  <si>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</si>
  <si>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</si>
  <si>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</si>
  <si>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</si>
  <si>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</si>
  <si>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</si>
  <si>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</si>
  <si>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</si>
  <si>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</si>
  <si>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</si>
  <si>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</si>
  <si>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</si>
  <si>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</si>
  <si>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</si>
  <si>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</si>
  <si>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</si>
  <si>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</si>
  <si>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</si>
  <si>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</si>
  <si>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</si>
  <si>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</si>
  <si>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</si>
  <si>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</si>
  <si>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</si>
  <si>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</si>
  <si>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</si>
  <si>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</si>
  <si>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</si>
  <si>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</si>
  <si>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</si>
  <si>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</si>
  <si>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</si>
  <si>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</si>
  <si>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</si>
  <si>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</si>
  <si>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</si>
  <si>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</si>
  <si>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</si>
  <si>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</si>
  <si>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</si>
  <si>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</si>
  <si>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</si>
  <si>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</si>
  <si>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</si>
  <si>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</si>
  <si>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</si>
  <si>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</si>
  <si>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</si>
  <si>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</si>
  <si>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</si>
  <si>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</si>
  <si>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</si>
  <si>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</si>
  <si>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</si>
  <si>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</si>
  <si>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</si>
  <si>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</si>
  <si>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</si>
  <si>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</si>
  <si>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</si>
  <si>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</si>
  <si>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</si>
  <si>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</si>
  <si>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</si>
  <si>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</si>
  <si>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</si>
  <si>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</si>
  <si>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</si>
  <si>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</si>
  <si>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</si>
  <si>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</si>
  <si>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</si>
  <si>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</si>
  <si>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</si>
  <si>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</si>
  <si>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</si>
  <si>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</si>
  <si>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</si>
  <si>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</si>
  <si>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</si>
  <si>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</si>
  <si>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</si>
  <si>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</si>
  <si>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</si>
  <si>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</si>
  <si>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</si>
  <si>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</si>
  <si>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</si>
  <si>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</si>
  <si>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</si>
  <si>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</si>
  <si>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</si>
  <si>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</si>
  <si>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</si>
  <si>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</si>
  <si>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</si>
  <si>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</si>
  <si>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</si>
  <si>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</si>
  <si>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</si>
  <si>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</si>
  <si>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</si>
  <si>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</si>
  <si>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</si>
  <si>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</si>
  <si>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</si>
  <si>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</si>
  <si>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</si>
  <si>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</si>
  <si>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</si>
  <si>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</si>
  <si>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</si>
  <si>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</si>
  <si>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</si>
  <si>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</si>
  <si>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</si>
  <si>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</si>
  <si>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</si>
  <si>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</si>
  <si>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</si>
  <si>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</si>
  <si>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</si>
  <si>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</si>
  <si>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</si>
  <si>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</si>
  <si>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</si>
  <si>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</si>
  <si>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</si>
  <si>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</si>
  <si>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</si>
  <si>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</si>
  <si>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</si>
  <si>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</si>
  <si>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</si>
  <si>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</si>
  <si>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</si>
  <si>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</si>
  <si>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</si>
  <si>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</si>
  <si>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</si>
  <si>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</si>
  <si>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</si>
  <si>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</si>
  <si>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</si>
  <si>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</si>
  <si>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</si>
  <si>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</si>
  <si>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</si>
  <si>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</si>
  <si>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</si>
  <si>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</si>
  <si>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</si>
  <si>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</si>
  <si>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</si>
  <si>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</si>
  <si>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</si>
  <si>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</si>
  <si>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</si>
  <si>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</si>
  <si>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</si>
  <si>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</si>
  <si>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</si>
  <si>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</si>
  <si>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</si>
  <si>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</si>
  <si>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</si>
  <si>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</si>
  <si>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</si>
  <si>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</si>
  <si>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</si>
  <si>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</si>
  <si>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</si>
  <si>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</si>
  <si>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</si>
  <si>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</si>
  <si>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</si>
  <si>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</si>
  <si>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</si>
  <si>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</si>
  <si>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</si>
  <si>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</si>
  <si>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</si>
  <si>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</si>
  <si>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</si>
  <si>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</si>
  <si>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</si>
  <si>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</si>
  <si>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</si>
  <si>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</si>
  <si>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</si>
  <si>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</si>
  <si>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</si>
  <si>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</si>
  <si>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</si>
  <si>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</si>
  <si>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</si>
  <si>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</si>
  <si>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</si>
  <si>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</si>
  <si>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</si>
  <si>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</si>
  <si>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</si>
  <si>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</si>
  <si>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</si>
  <si>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</si>
  <si>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</si>
  <si>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</si>
  <si>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</si>
  <si>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</si>
  <si>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</si>
  <si>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</si>
  <si>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</si>
  <si>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</si>
  <si>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</si>
  <si>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</si>
  <si>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</si>
  <si>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</si>
  <si>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</si>
  <si>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</si>
  <si>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</si>
  <si>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</si>
  <si>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</si>
  <si>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</si>
  <si>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</si>
  <si>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</si>
  <si>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</si>
  <si>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</si>
  <si>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</si>
  <si>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</si>
  <si>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</si>
  <si>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</si>
  <si>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</si>
  <si>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</si>
  <si>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</si>
  <si>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</si>
  <si>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</si>
  <si>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</si>
  <si>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</si>
  <si>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</si>
  <si>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</si>
  <si>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</si>
  <si>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</si>
  <si>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</si>
  <si>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</si>
  <si>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</si>
  <si>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</si>
  <si>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</si>
  <si>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</si>
  <si>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</si>
  <si>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</si>
  <si>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</si>
  <si>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</si>
  <si>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</si>
  <si>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</si>
  <si>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</si>
  <si>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</si>
  <si>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</si>
  <si>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</si>
  <si>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</si>
  <si>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</si>
  <si>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</si>
  <si>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</si>
  <si>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</si>
  <si>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</si>
  <si>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</si>
  <si>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</si>
  <si>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</si>
  <si>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</si>
  <si>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</si>
  <si>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</si>
  <si>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</si>
  <si>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</si>
  <si>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</si>
  <si>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</si>
  <si>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</si>
  <si>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</si>
  <si>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</si>
  <si>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</si>
  <si>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</si>
  <si>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</si>
  <si>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</si>
  <si>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</si>
  <si>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</si>
  <si>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</si>
  <si>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</si>
  <si>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</si>
  <si>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</si>
  <si>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</si>
  <si>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</si>
  <si>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</si>
  <si>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</si>
  <si>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</si>
  <si>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</si>
  <si>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</si>
  <si>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</si>
  <si>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</si>
  <si>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</si>
  <si>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</si>
  <si>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</si>
  <si>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</si>
  <si>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</si>
  <si>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</si>
  <si>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</si>
  <si>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</si>
  <si>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</si>
  <si>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</si>
  <si>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</si>
  <si>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</si>
  <si>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</si>
  <si>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</si>
  <si>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</si>
  <si>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</si>
  <si>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</si>
  <si>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</si>
  <si>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</si>
  <si>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</si>
  <si>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</si>
  <si>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</si>
  <si>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</si>
  <si>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</si>
  <si>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</si>
  <si>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</si>
  <si>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</si>
  <si>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</si>
  <si>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</si>
  <si>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</si>
  <si>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</si>
  <si>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</si>
  <si>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</si>
  <si>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</si>
  <si>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</si>
  <si>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</si>
  <si>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</si>
  <si>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</si>
  <si>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</si>
  <si>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</si>
  <si>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</si>
  <si>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</si>
  <si>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</si>
  <si>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</si>
  <si>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</si>
  <si>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</si>
  <si>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</si>
  <si>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</si>
  <si>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</si>
  <si>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</si>
  <si>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</si>
  <si>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</si>
  <si>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</si>
  <si>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</si>
  <si>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</si>
  <si>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</si>
  <si>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</si>
  <si>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</si>
  <si>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</si>
  <si>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</si>
  <si>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</si>
  <si>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</si>
  <si>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</si>
  <si>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</si>
  <si>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</si>
  <si>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</si>
  <si>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</si>
  <si>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</si>
  <si>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</si>
  <si>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</si>
  <si>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</si>
  <si>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</si>
  <si>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</si>
  <si>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</si>
  <si>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</si>
  <si>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</si>
  <si>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</si>
  <si>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</si>
  <si>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</si>
  <si>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</si>
  <si>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</si>
  <si>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</si>
  <si>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</si>
  <si>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</si>
  <si>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</si>
  <si>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</si>
  <si>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</si>
  <si>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</si>
  <si>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</si>
  <si>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</si>
  <si>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</si>
  <si>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</si>
  <si>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</si>
  <si>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</si>
  <si>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</si>
  <si>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</si>
  <si>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</si>
  <si>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</si>
  <si>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</si>
  <si>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</si>
  <si>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</si>
  <si>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</si>
  <si>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</si>
  <si>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</si>
  <si>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</si>
  <si>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</si>
  <si>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</si>
  <si>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</si>
  <si>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</si>
  <si>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</si>
  <si>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</si>
  <si>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</si>
  <si>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</si>
  <si>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</si>
  <si>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</si>
  <si>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</si>
  <si>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</si>
  <si>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</si>
  <si>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</si>
  <si>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</si>
  <si>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</si>
  <si>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</si>
  <si>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</si>
  <si>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</si>
  <si>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</si>
  <si>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</si>
  <si>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</si>
  <si>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</si>
  <si>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</si>
  <si>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</si>
  <si>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</si>
  <si>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</si>
  <si>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</si>
  <si>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</si>
  <si>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</si>
  <si>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</si>
  <si>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</si>
  <si>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</si>
  <si>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</si>
  <si>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</si>
  <si>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</si>
  <si>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</si>
  <si>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</si>
  <si>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</si>
  <si>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</si>
  <si>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</si>
  <si>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</si>
  <si>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</si>
  <si>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</si>
  <si>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</si>
  <si>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</si>
  <si>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</si>
  <si>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</si>
  <si>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</si>
  <si>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</si>
  <si>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</si>
  <si>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</si>
  <si>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</si>
  <si>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</si>
  <si>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</si>
  <si>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</si>
  <si>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</si>
  <si>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</si>
  <si>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</si>
  <si>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</si>
  <si>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</si>
  <si>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</si>
  <si>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</si>
  <si>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</si>
  <si>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</si>
  <si>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</si>
  <si>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</si>
  <si>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</si>
  <si>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</si>
  <si>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</si>
  <si>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</si>
  <si>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</si>
  <si>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</si>
  <si>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</si>
  <si>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</si>
  <si>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</si>
  <si>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</si>
  <si>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</si>
  <si>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</si>
  <si>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</si>
  <si>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</si>
  <si>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</si>
  <si>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</si>
  <si>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</si>
  <si>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</si>
  <si>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</si>
  <si>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</si>
  <si>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</si>
  <si>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</si>
  <si>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</si>
  <si>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</si>
  <si>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</si>
  <si>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</si>
  <si>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</si>
  <si>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</si>
  <si>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</si>
  <si>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</si>
  <si>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</si>
  <si>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</si>
  <si>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</si>
  <si>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</si>
  <si>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</si>
  <si>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</si>
  <si>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</si>
  <si>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</si>
  <si>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</si>
  <si>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</si>
  <si>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</si>
  <si>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</si>
  <si>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</si>
  <si>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</si>
  <si>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</si>
  <si>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</si>
  <si>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</si>
  <si>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</si>
  <si>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</si>
  <si>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</si>
  <si>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</si>
  <si>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</si>
  <si>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</si>
  <si>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</si>
  <si>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</si>
  <si>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</si>
  <si>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</si>
  <si>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</si>
  <si>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</si>
  <si>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</si>
  <si>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</si>
  <si>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</si>
  <si>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</si>
  <si>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</si>
  <si>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</si>
  <si>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</si>
  <si>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</si>
  <si>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</si>
  <si>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</si>
  <si>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</si>
  <si>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</si>
  <si>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</si>
  <si>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</si>
  <si>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</si>
  <si>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</si>
  <si>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</si>
  <si>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</si>
  <si>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</si>
  <si>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</si>
  <si>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</si>
  <si>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</si>
  <si>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</si>
  <si>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</si>
  <si>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</si>
  <si>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</si>
  <si>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</si>
  <si>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</si>
  <si>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</si>
  <si>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</si>
  <si>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</si>
  <si>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</si>
  <si>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</si>
  <si>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</si>
  <si>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</si>
  <si>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</si>
  <si>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</si>
  <si>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</si>
  <si>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</si>
  <si>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</si>
  <si>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</si>
  <si>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</si>
  <si>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</si>
  <si>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</si>
  <si>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</si>
  <si>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</si>
  <si>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</si>
  <si>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</si>
  <si>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</si>
  <si>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</si>
  <si>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</si>
  <si>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</si>
  <si>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</si>
  <si>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</si>
  <si>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</si>
  <si>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</si>
  <si>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</si>
  <si>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</si>
  <si>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</si>
  <si>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</si>
  <si>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</si>
  <si>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</si>
  <si>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</si>
  <si>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</si>
  <si>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</si>
  <si>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</si>
  <si>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</si>
  <si>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</si>
  <si>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</si>
  <si>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</si>
  <si>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</si>
  <si>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</si>
  <si>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</si>
  <si>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</si>
  <si>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</si>
  <si>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</si>
  <si>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</si>
  <si>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</si>
  <si>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</si>
  <si>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</si>
  <si>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</si>
  <si>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</si>
  <si>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</si>
  <si>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</si>
  <si>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</si>
  <si>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</si>
  <si>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</si>
  <si>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</si>
  <si>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</si>
  <si>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</si>
  <si>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</si>
  <si>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</si>
  <si>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</si>
  <si>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</si>
  <si>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</si>
  <si>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</si>
  <si>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</si>
  <si>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</si>
  <si>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</si>
  <si>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</si>
  <si>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</si>
  <si>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</si>
  <si>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</si>
  <si>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</si>
  <si>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</si>
  <si>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</si>
  <si>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</si>
  <si>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</si>
  <si>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</si>
  <si>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</si>
  <si>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</si>
  <si>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</si>
  <si>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</si>
  <si>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</si>
  <si>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</si>
  <si>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</si>
  <si>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</si>
  <si>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</si>
  <si>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</si>
  <si>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</si>
  <si>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</si>
  <si>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</si>
  <si>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</si>
  <si>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</si>
  <si>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</si>
  <si>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</si>
  <si>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</si>
  <si>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</si>
  <si>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</si>
  <si>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</si>
  <si>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</si>
  <si>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</si>
  <si>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</si>
  <si>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</si>
  <si>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</si>
  <si>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</si>
  <si>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</si>
  <si>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</si>
  <si>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</si>
  <si>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</si>
  <si>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</si>
  <si>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</si>
  <si>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</si>
  <si>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</si>
  <si>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</si>
  <si>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</si>
  <si>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</si>
  <si>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</si>
  <si>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</si>
  <si>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</si>
  <si>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</si>
  <si>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</si>
  <si>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</si>
  <si>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</si>
  <si>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</si>
  <si>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</si>
  <si>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</si>
  <si>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</si>
  <si>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</si>
  <si>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</si>
  <si>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</si>
  <si>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</si>
  <si>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</si>
  <si>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</si>
  <si>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</si>
  <si>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</si>
  <si>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</si>
  <si>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</si>
  <si>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</si>
  <si>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</si>
  <si>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</si>
  <si>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</si>
  <si>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</si>
  <si>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</si>
  <si>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</si>
  <si>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</si>
  <si>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</si>
  <si>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</si>
  <si>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</si>
  <si>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</si>
  <si>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</si>
  <si>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</si>
  <si>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</si>
  <si>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</si>
  <si>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</si>
  <si>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</si>
  <si>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</si>
  <si>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</si>
  <si>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</si>
  <si>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</si>
  <si>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</si>
  <si>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</si>
  <si>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</si>
  <si>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</si>
  <si>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</si>
  <si>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</si>
  <si>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</si>
  <si>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</si>
  <si>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</si>
  <si>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</si>
  <si>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</si>
  <si>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</si>
  <si>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</si>
  <si>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</si>
  <si>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</si>
  <si>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</si>
  <si>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</si>
  <si>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</si>
  <si>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</si>
  <si>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</si>
  <si>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</si>
  <si>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</si>
  <si>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</si>
  <si>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</si>
  <si>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</si>
  <si>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</si>
  <si>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</si>
  <si>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</si>
  <si>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</si>
  <si>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</si>
  <si>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</si>
  <si>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</si>
  <si>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</si>
  <si>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</si>
  <si>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</si>
  <si>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</si>
  <si>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</si>
  <si>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</si>
  <si>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</si>
  <si>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</si>
  <si>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</si>
  <si>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</si>
  <si>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</si>
  <si>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</si>
  <si>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</si>
  <si>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</si>
  <si>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</si>
  <si>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</si>
  <si>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</si>
  <si>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</si>
  <si>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</si>
  <si>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</si>
  <si>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</si>
  <si>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</si>
  <si>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</si>
  <si>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</si>
  <si>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</si>
  <si>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</si>
  <si>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</si>
  <si>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</si>
  <si>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</si>
  <si>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</si>
  <si>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</si>
  <si>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</si>
  <si>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</si>
  <si>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</si>
  <si>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</si>
  <si>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</si>
  <si>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</si>
  <si>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</si>
  <si>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</si>
  <si>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</si>
  <si>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</si>
  <si>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</si>
  <si>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</si>
  <si>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</si>
  <si>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</si>
  <si>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</si>
  <si>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</si>
  <si>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</si>
  <si>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</si>
  <si>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</si>
  <si>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</si>
  <si>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</si>
  <si>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</si>
  <si>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</si>
  <si>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</si>
  <si>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</si>
  <si>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</si>
  <si>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</si>
  <si>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</si>
  <si>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</si>
  <si>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</si>
  <si>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</si>
  <si>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</si>
  <si>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</si>
  <si>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</si>
  <si>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</si>
  <si>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</si>
  <si>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</si>
  <si>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</si>
  <si>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</si>
  <si>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</si>
  <si>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</si>
  <si>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</si>
  <si>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</si>
  <si>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</si>
  <si>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</si>
  <si>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</si>
  <si>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</si>
  <si>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</si>
  <si>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</si>
  <si>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</si>
  <si>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</si>
  <si>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</si>
  <si>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</si>
  <si>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</si>
  <si>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</si>
  <si>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</si>
  <si>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</si>
  <si>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</si>
  <si>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</si>
  <si>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</si>
  <si>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</si>
  <si>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</si>
  <si>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</si>
  <si>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</si>
  <si>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</si>
  <si>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</si>
  <si>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</si>
  <si>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</si>
  <si>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</si>
  <si>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</si>
  <si>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</si>
  <si>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</si>
  <si>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</si>
  <si>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</si>
  <si>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</si>
  <si>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</si>
  <si>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</si>
  <si>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</si>
  <si>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</si>
  <si>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</si>
  <si>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</si>
  <si>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</si>
  <si>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</si>
  <si>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</si>
  <si>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</si>
  <si>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</si>
  <si>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</si>
  <si>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</si>
  <si>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</si>
  <si>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</si>
  <si>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</si>
  <si>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</si>
  <si>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</si>
  <si>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</si>
  <si>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</si>
  <si>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</si>
  <si>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</si>
  <si>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</si>
  <si>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</si>
  <si>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</si>
  <si>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</si>
  <si>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</si>
  <si>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</si>
  <si>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</si>
  <si>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</si>
  <si>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</si>
  <si>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</si>
  <si>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</si>
  <si>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</si>
  <si>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</si>
  <si>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</si>
  <si>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</si>
  <si>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</si>
  <si>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</si>
  <si>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</si>
  <si>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</si>
  <si>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</si>
  <si>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</si>
  <si>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</si>
  <si>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</si>
  <si>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</si>
  <si>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</si>
  <si>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</si>
  <si>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</si>
  <si>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</si>
  <si>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</si>
  <si>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</si>
  <si>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</si>
  <si>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</si>
  <si>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</si>
  <si>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</si>
  <si>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</si>
  <si>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</si>
  <si>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</si>
  <si>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</si>
  <si>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</si>
  <si>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</si>
  <si>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</si>
  <si>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</si>
  <si>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</si>
  <si>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</si>
  <si>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</si>
  <si>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</si>
  <si>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</si>
  <si>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</si>
  <si>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</si>
  <si>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</si>
  <si>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</si>
  <si>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</si>
  <si>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</si>
  <si>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</si>
  <si>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</si>
  <si>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</si>
  <si>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</si>
  <si>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</si>
  <si>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</si>
  <si>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</si>
  <si>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</si>
  <si>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</si>
  <si>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</si>
  <si>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</si>
  <si>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</si>
  <si>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</si>
  <si>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</si>
  <si>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</si>
  <si>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</si>
  <si>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</si>
  <si>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</si>
  <si>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</si>
  <si>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</si>
  <si>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</si>
  <si>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</si>
  <si>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</si>
  <si>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</si>
  <si>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</si>
  <si>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</si>
  <si>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</si>
  <si>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</si>
  <si>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</si>
  <si>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</si>
  <si>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</si>
  <si>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</si>
  <si>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</si>
  <si>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</si>
  <si>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</si>
  <si>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</si>
  <si>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</si>
  <si>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</si>
  <si>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</si>
  <si>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</si>
  <si>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</si>
  <si>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</si>
  <si>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</si>
  <si>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</si>
  <si>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</si>
  <si>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</si>
  <si>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</si>
  <si>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</si>
  <si>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</si>
  <si>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</si>
  <si>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</si>
  <si>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</si>
  <si>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</si>
  <si>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</si>
  <si>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</si>
  <si>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</si>
  <si>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</si>
  <si>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</si>
  <si>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</si>
  <si>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</si>
  <si>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</si>
  <si>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</si>
  <si>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</si>
  <si>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</si>
  <si>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</si>
  <si>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</si>
  <si>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</si>
  <si>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</si>
  <si>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</si>
  <si>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</si>
  <si>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</si>
  <si>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</si>
  <si>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</si>
  <si>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</si>
  <si>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</si>
  <si>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</si>
  <si>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</si>
  <si>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</si>
  <si>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</si>
  <si>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</si>
  <si>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</si>
  <si>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</si>
  <si>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</si>
  <si>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</si>
  <si>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</si>
  <si>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</si>
  <si>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</si>
  <si>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</si>
  <si>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</si>
  <si>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</si>
  <si>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</si>
  <si>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</si>
  <si>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</si>
  <si>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</si>
  <si>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</si>
  <si>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</si>
  <si>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</si>
  <si>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</si>
  <si>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</si>
  <si>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</si>
  <si>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</si>
  <si>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</si>
  <si>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</si>
  <si>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</si>
  <si>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</si>
  <si>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</si>
  <si>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</si>
  <si>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</si>
  <si>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</si>
  <si>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</si>
  <si>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</si>
  <si>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</si>
  <si>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</si>
  <si>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</si>
  <si>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</si>
  <si>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</si>
  <si>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</si>
  <si>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</si>
  <si>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</si>
  <si>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</si>
  <si>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</si>
  <si>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</si>
  <si>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</si>
  <si>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</si>
  <si>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</si>
  <si>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</si>
  <si>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</si>
  <si>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</si>
  <si>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</si>
  <si>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</si>
  <si>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</si>
  <si>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</si>
  <si>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</si>
  <si>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</si>
  <si>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</si>
  <si>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</si>
  <si>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</si>
  <si>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</si>
  <si>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</si>
  <si>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</si>
  <si>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</si>
  <si>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</si>
  <si>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</si>
  <si>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</si>
  <si>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</si>
  <si>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</si>
  <si>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</si>
  <si>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</si>
  <si>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</si>
  <si>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</si>
  <si>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</si>
  <si>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</si>
  <si>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</si>
  <si>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</si>
  <si>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</si>
  <si>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</si>
  <si>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</si>
  <si>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</si>
  <si>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</si>
  <si>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</si>
  <si>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</si>
  <si>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</si>
  <si>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</si>
  <si>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</si>
  <si>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</si>
  <si>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</si>
  <si>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</si>
  <si>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</si>
  <si>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</si>
  <si>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</si>
  <si>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</si>
  <si>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</si>
  <si>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</si>
  <si>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</si>
  <si>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</si>
  <si>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</si>
  <si>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</si>
  <si>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</si>
  <si>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</si>
  <si>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</si>
  <si>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</si>
  <si>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</si>
  <si>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</si>
  <si>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</si>
  <si>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</si>
  <si>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</si>
  <si>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</si>
  <si>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</si>
  <si>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</si>
  <si>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</si>
  <si>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</si>
  <si>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</si>
  <si>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</si>
  <si>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</si>
  <si>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</si>
  <si>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</si>
  <si>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</si>
  <si>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</si>
  <si>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</si>
  <si>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</si>
  <si>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</si>
  <si>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</si>
  <si>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</si>
  <si>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</si>
  <si>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</si>
  <si>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</si>
  <si>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</si>
  <si>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</si>
  <si>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</si>
  <si>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</si>
  <si>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</si>
  <si>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</si>
  <si>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</si>
  <si>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</si>
  <si>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</si>
  <si>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</si>
  <si>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</si>
  <si>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</si>
  <si>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</si>
  <si>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</si>
  <si>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</si>
  <si>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</si>
  <si>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</si>
  <si>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</si>
  <si>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</si>
  <si>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</si>
  <si>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</si>
  <si>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</si>
  <si>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</si>
  <si>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</si>
  <si>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</si>
  <si>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</si>
  <si>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</si>
  <si>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</si>
  <si>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</si>
  <si>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</si>
  <si>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</si>
  <si>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</si>
  <si>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</si>
  <si>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</si>
  <si>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</si>
  <si>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</si>
  <si>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</si>
  <si>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</si>
  <si>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</si>
  <si>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</si>
  <si>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</si>
  <si>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</si>
  <si>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</si>
  <si>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</si>
  <si>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</si>
  <si>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</si>
  <si>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</si>
  <si>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</si>
  <si>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</si>
  <si>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</si>
  <si>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</si>
  <si>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</si>
  <si>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</si>
  <si>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</si>
  <si>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</si>
  <si>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</si>
  <si>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</si>
  <si>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</si>
  <si>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</si>
  <si>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</si>
  <si>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</si>
  <si>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</si>
  <si>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</si>
  <si>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</si>
  <si>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</si>
  <si>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</si>
  <si>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</si>
  <si>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</si>
  <si>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</si>
  <si>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</si>
  <si>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</si>
  <si>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</si>
  <si>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</si>
  <si>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</si>
  <si>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</si>
  <si>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</si>
  <si>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</si>
  <si>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</si>
  <si>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</si>
  <si>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</si>
  <si>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</si>
  <si>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</si>
  <si>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</si>
  <si>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</si>
  <si>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</si>
  <si>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</si>
  <si>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</si>
  <si>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</si>
  <si>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</si>
  <si>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</si>
  <si>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</si>
  <si>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</si>
  <si>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</si>
  <si>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</si>
  <si>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</si>
  <si>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</si>
  <si>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</si>
  <si>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</si>
  <si>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</si>
  <si>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</si>
  <si>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</si>
  <si>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</si>
  <si>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</si>
  <si>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</si>
  <si>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</si>
  <si>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</si>
  <si>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</si>
  <si>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</si>
  <si>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</si>
  <si>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</si>
  <si>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</si>
  <si>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</si>
  <si>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</si>
  <si>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</si>
  <si>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</si>
  <si>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</si>
  <si>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</si>
  <si>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</si>
  <si>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</si>
  <si>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</si>
  <si>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</si>
  <si>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</si>
  <si>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</si>
  <si>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</si>
  <si>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</si>
  <si>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</si>
  <si>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</si>
  <si>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</si>
  <si>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</si>
  <si>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</si>
  <si>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</si>
  <si>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</si>
  <si>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</si>
  <si>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</si>
  <si>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</si>
  <si>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</si>
  <si>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</si>
  <si>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</si>
  <si>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</si>
  <si>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</si>
  <si>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</si>
  <si>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</si>
  <si>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</si>
  <si>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</si>
  <si>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</si>
  <si>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</si>
  <si>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</si>
  <si>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</si>
  <si>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</si>
  <si>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</si>
  <si>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</si>
  <si>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</si>
  <si>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</si>
  <si>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</si>
  <si>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</si>
  <si>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</si>
  <si>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</si>
  <si>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</si>
  <si>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</si>
  <si>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</si>
  <si>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</si>
  <si>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</si>
  <si>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</si>
  <si>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</si>
  <si>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</si>
  <si>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</si>
  <si>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</si>
  <si>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</si>
  <si>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</si>
  <si>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</si>
  <si>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</si>
  <si>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</si>
  <si>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</si>
  <si>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</si>
  <si>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</si>
  <si>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</si>
  <si>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</si>
  <si>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</si>
  <si>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</si>
  <si>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</si>
  <si>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</si>
  <si>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</si>
  <si>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</si>
  <si>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</si>
  <si>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</si>
  <si>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</si>
  <si>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</si>
  <si>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</si>
  <si>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</si>
  <si>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</si>
  <si>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</si>
  <si>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</si>
  <si>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</si>
  <si>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</si>
  <si>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</si>
  <si>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</si>
  <si>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</si>
  <si>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</si>
  <si>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</si>
  <si>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</si>
  <si>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</si>
  <si>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</si>
  <si>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</si>
  <si>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</si>
  <si>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</si>
  <si>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</si>
  <si>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</si>
  <si>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</si>
  <si>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</si>
  <si>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</si>
  <si>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</si>
  <si>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</si>
  <si>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</si>
  <si>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</si>
  <si>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</si>
  <si>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</si>
  <si>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</si>
  <si>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</si>
  <si>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</si>
  <si>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</si>
  <si>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</si>
  <si>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</si>
  <si>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</si>
  <si>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</si>
  <si>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</si>
  <si>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</si>
  <si>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</si>
  <si>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</si>
  <si>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</si>
  <si>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</si>
  <si>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</si>
  <si>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</si>
  <si>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</si>
  <si>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</si>
  <si>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</si>
  <si>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</si>
  <si>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</si>
  <si>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</si>
  <si>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</si>
  <si>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</si>
  <si>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</si>
  <si>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</si>
  <si>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</si>
  <si>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</si>
  <si>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</si>
  <si>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</si>
  <si>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</si>
  <si>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</si>
  <si>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</si>
  <si>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</si>
  <si>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</si>
  <si>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</si>
  <si>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</si>
  <si>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</si>
  <si>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</si>
  <si>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</si>
  <si>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</si>
  <si>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</si>
  <si>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</si>
  <si>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</si>
  <si>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</si>
  <si>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</si>
  <si>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</si>
  <si>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</si>
  <si>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</si>
  <si>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</si>
  <si>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</si>
  <si>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</si>
  <si>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</si>
  <si>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</si>
  <si>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</si>
  <si>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</si>
  <si>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</si>
  <si>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</si>
  <si>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</si>
  <si>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</si>
  <si>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</si>
  <si>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</si>
  <si>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</si>
  <si>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</si>
  <si>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</si>
  <si>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</si>
  <si>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</si>
  <si>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</si>
  <si>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</si>
  <si>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</si>
  <si>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</si>
  <si>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</si>
  <si>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</si>
  <si>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</si>
  <si>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</si>
  <si>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</si>
  <si>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</si>
  <si>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</si>
  <si>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</si>
  <si>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</si>
  <si>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</si>
  <si>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</si>
  <si>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</si>
  <si>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</si>
  <si>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</si>
  <si>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</si>
  <si>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</si>
  <si>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</si>
  <si>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</si>
  <si>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</si>
  <si>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</si>
  <si>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</si>
  <si>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</si>
  <si>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</si>
  <si>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</si>
  <si>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</si>
  <si>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</si>
  <si>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</si>
  <si>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</si>
  <si>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</si>
  <si>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</si>
  <si>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</si>
  <si>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</si>
  <si>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</si>
  <si>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</si>
  <si>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</si>
  <si>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</si>
  <si>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</si>
  <si>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</si>
  <si>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</si>
  <si>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</si>
  <si>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</si>
  <si>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</si>
  <si>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</si>
  <si>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</si>
  <si>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</si>
  <si>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</si>
  <si>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</si>
  <si>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</si>
  <si>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</si>
  <si>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</si>
  <si>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</si>
  <si>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</si>
  <si>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</si>
  <si>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</si>
  <si>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</si>
  <si>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</si>
  <si>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</si>
  <si>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</si>
  <si>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</si>
  <si>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</si>
  <si>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</si>
  <si>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</si>
  <si>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</si>
  <si>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</si>
  <si>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</si>
  <si>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</si>
  <si>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</si>
  <si>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</si>
  <si>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</si>
  <si>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</si>
  <si>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</si>
  <si>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</si>
  <si>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</si>
  <si>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</si>
  <si>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</si>
  <si>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</si>
  <si>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</si>
  <si>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</si>
  <si>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</si>
  <si>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</si>
  <si>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</si>
  <si>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</si>
  <si>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</si>
  <si>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</si>
  <si>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</si>
  <si>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</si>
  <si>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</si>
  <si>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</si>
  <si>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</si>
  <si>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</si>
  <si>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</si>
  <si>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</si>
  <si>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</si>
  <si>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</si>
  <si>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</si>
  <si>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</si>
  <si>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</si>
  <si>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</si>
  <si>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</si>
  <si>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</si>
  <si>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</si>
  <si>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</si>
  <si>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</si>
  <si>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</si>
  <si>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</si>
  <si>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</si>
  <si>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</si>
  <si>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</si>
  <si>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</si>
  <si>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</si>
  <si>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</si>
  <si>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</si>
  <si>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</si>
  <si>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</si>
  <si>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</si>
  <si>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</si>
  <si>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</si>
  <si>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</si>
  <si>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</si>
  <si>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</si>
  <si>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</si>
  <si>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</si>
  <si>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</si>
  <si>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</si>
  <si>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</si>
  <si>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</si>
  <si>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</si>
  <si>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</si>
  <si>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</si>
  <si>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</si>
  <si>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</si>
  <si>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</si>
  <si>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</si>
  <si>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</si>
  <si>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</si>
  <si>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</si>
  <si>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</si>
  <si>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</si>
  <si>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</si>
  <si>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</si>
  <si>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</si>
  <si>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</si>
  <si>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</si>
  <si>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</si>
  <si>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</si>
  <si>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</si>
  <si>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</si>
  <si>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</si>
  <si>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</si>
  <si>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</si>
  <si>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</si>
  <si>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</si>
  <si>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</si>
  <si>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</si>
  <si>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</si>
  <si>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</si>
  <si>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</si>
  <si>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</si>
  <si>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</si>
  <si>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</si>
  <si>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</si>
  <si>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</si>
  <si>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</si>
  <si>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</si>
  <si>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</si>
  <si>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</si>
  <si>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</si>
  <si>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</si>
  <si>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</si>
  <si>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</si>
  <si>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</si>
  <si>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</si>
  <si>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</si>
  <si>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</si>
  <si>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</si>
  <si>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</si>
  <si>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</si>
  <si>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</si>
  <si>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</si>
  <si>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</si>
  <si>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</si>
  <si>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</si>
  <si>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</si>
  <si>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</si>
  <si>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</si>
  <si>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</si>
  <si>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</si>
  <si>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</si>
  <si>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</si>
  <si>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</si>
  <si>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</si>
  <si>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</si>
  <si>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</si>
  <si>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</si>
  <si>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</si>
  <si>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</si>
  <si>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</si>
  <si>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</si>
  <si>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</si>
  <si>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</si>
  <si>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</si>
  <si>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</si>
  <si>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</si>
  <si>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</si>
  <si>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</si>
  <si>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</si>
  <si>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</si>
  <si>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</si>
  <si>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</si>
  <si>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</si>
  <si>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</si>
  <si>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</si>
  <si>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</si>
  <si>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</si>
  <si>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</si>
  <si>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</si>
  <si>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</si>
  <si>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</si>
  <si>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</si>
  <si>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</si>
  <si>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</si>
  <si>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</si>
  <si>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</si>
  <si>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</si>
  <si>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</si>
  <si>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</si>
  <si>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</si>
  <si>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</si>
  <si>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</si>
  <si>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</si>
  <si>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</si>
  <si>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</si>
  <si>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</si>
  <si>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</si>
  <si>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</si>
  <si>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</si>
  <si>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</si>
  <si>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</si>
  <si>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</si>
  <si>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</si>
  <si>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</si>
  <si>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</si>
  <si>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</si>
  <si>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</si>
  <si>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</si>
  <si>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</si>
  <si>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</si>
  <si>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</si>
  <si>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</si>
  <si>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</si>
  <si>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</si>
  <si>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</si>
  <si>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</si>
  <si>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</si>
  <si>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</si>
  <si>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</si>
  <si>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</si>
  <si>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</si>
  <si>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</si>
  <si>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</si>
  <si>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</si>
  <si>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</si>
  <si>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</si>
  <si>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</si>
  <si>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</si>
  <si>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</si>
  <si>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</si>
  <si>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</si>
  <si>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</si>
  <si>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</si>
  <si>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</si>
  <si>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</si>
  <si>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</si>
  <si>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</si>
  <si>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</si>
  <si>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</si>
  <si>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</si>
  <si>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</si>
  <si>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</si>
  <si>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</si>
  <si>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</si>
  <si>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</si>
  <si>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</si>
  <si>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</si>
  <si>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</si>
  <si>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</si>
  <si>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</si>
  <si>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</si>
  <si>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</si>
  <si>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</si>
  <si>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</si>
  <si>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</si>
  <si>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</si>
  <si>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</si>
  <si>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</si>
  <si>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</si>
  <si>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</si>
  <si>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</si>
  <si>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</si>
  <si>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</si>
  <si>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</si>
  <si>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</si>
  <si>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</si>
  <si>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</si>
  <si>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</si>
  <si>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</si>
  <si>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</si>
  <si>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</si>
  <si>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</si>
  <si>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</si>
  <si>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</si>
  <si>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</si>
  <si>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</si>
  <si>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</si>
  <si>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</si>
  <si>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</si>
  <si>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</si>
  <si>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</si>
  <si>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</si>
  <si>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</si>
  <si>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</si>
  <si>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</si>
  <si>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</si>
  <si>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</si>
  <si>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</si>
  <si>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</si>
  <si>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</si>
  <si>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</si>
  <si>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</si>
  <si>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</si>
  <si>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</si>
  <si>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</si>
  <si>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</si>
  <si>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</si>
  <si>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</si>
  <si>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</si>
  <si>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</si>
  <si>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</si>
  <si>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</si>
  <si>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</si>
  <si>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</si>
  <si>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</si>
  <si>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</si>
  <si>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</si>
  <si>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</si>
  <si>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</si>
  <si>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</si>
  <si>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</si>
  <si>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</si>
  <si>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</si>
  <si>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</si>
  <si>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</si>
  <si>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</si>
  <si>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</si>
  <si>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</si>
  <si>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</si>
  <si>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</si>
  <si>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</si>
  <si>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</si>
  <si>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</si>
  <si>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</si>
  <si>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</si>
  <si>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</si>
  <si>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</si>
  <si>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</si>
  <si>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</si>
  <si>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</si>
  <si>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</si>
  <si>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</si>
  <si>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</si>
  <si>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</si>
  <si>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</si>
  <si>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</si>
  <si>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</si>
  <si>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</si>
  <si>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</si>
  <si>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</si>
  <si>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</si>
  <si>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</si>
  <si>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</si>
  <si>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</si>
  <si>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</si>
  <si>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</si>
  <si>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</si>
  <si>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</si>
  <si>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</si>
  <si>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</si>
  <si>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</si>
  <si>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</si>
  <si>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</si>
  <si>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</si>
  <si>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</si>
  <si>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</si>
  <si>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</si>
  <si>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</si>
  <si>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</si>
  <si>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</si>
  <si>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</si>
  <si>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</si>
  <si>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</si>
  <si>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</si>
  <si>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</si>
  <si>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</si>
  <si>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</si>
  <si>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</si>
  <si>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</si>
  <si>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</si>
  <si>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</si>
  <si>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</si>
  <si>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</si>
  <si>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</si>
  <si>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</si>
  <si>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</si>
  <si>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</si>
  <si>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</si>
  <si>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</si>
  <si>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</si>
  <si>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</si>
  <si>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</si>
  <si>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</si>
  <si>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</si>
  <si>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</si>
  <si>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</si>
  <si>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</si>
  <si>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</si>
  <si>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</si>
  <si>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</si>
  <si>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</si>
  <si>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</si>
  <si>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</si>
  <si>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</si>
  <si>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</si>
  <si>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</si>
  <si>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</si>
  <si>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</si>
  <si>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</si>
  <si>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</si>
  <si>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</si>
  <si>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</si>
  <si>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</si>
  <si>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</si>
  <si>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</si>
  <si>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</si>
  <si>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</si>
  <si>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</si>
  <si>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</si>
  <si>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</si>
  <si>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</si>
  <si>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</si>
  <si>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</si>
  <si>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</si>
  <si>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</si>
  <si>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</si>
  <si>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</si>
  <si>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</si>
  <si>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</si>
  <si>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</si>
  <si>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</si>
  <si>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</si>
  <si>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</si>
  <si>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</si>
  <si>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</si>
  <si>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</si>
  <si>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</si>
  <si>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</si>
  <si>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</si>
  <si>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</si>
  <si>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</si>
  <si>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</si>
  <si>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</si>
  <si>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</si>
  <si>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</si>
  <si>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</si>
  <si>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</si>
  <si>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</si>
  <si>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</si>
  <si>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</si>
  <si>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</si>
  <si>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</si>
  <si>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</si>
  <si>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</si>
  <si>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</si>
  <si>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</si>
  <si>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</si>
  <si>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</si>
  <si>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</si>
  <si>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</si>
  <si>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</si>
  <si>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</si>
  <si>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</si>
  <si>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</si>
  <si>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</si>
  <si>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</si>
  <si>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</si>
  <si>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</si>
  <si>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</si>
  <si>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</si>
  <si>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</si>
  <si>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</si>
  <si>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</si>
  <si>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</si>
  <si>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</si>
  <si>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</si>
  <si>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</si>
  <si>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</si>
  <si>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</si>
  <si>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</si>
  <si>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</si>
  <si>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</si>
  <si>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</si>
  <si>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</si>
  <si>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</si>
  <si>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</si>
  <si>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</si>
  <si>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</si>
  <si>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</si>
  <si>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</si>
  <si>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</si>
  <si>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</si>
  <si>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</si>
  <si>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</si>
  <si>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</si>
  <si>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</si>
  <si>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</si>
  <si>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</si>
  <si>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</si>
  <si>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</si>
  <si>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</si>
  <si>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</si>
  <si>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</si>
  <si>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</si>
  <si>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</si>
  <si>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</si>
  <si>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</si>
  <si>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</si>
  <si>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</si>
  <si>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</si>
  <si>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</si>
  <si>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</si>
  <si>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</si>
  <si>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</si>
  <si>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</si>
  <si>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</si>
  <si>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</si>
  <si>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</si>
  <si>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</si>
  <si>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</si>
  <si>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</si>
  <si>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</si>
  <si>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</si>
  <si>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</si>
  <si>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</si>
  <si>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</si>
  <si>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</si>
  <si>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</si>
  <si>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</si>
  <si>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</si>
  <si>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</si>
  <si>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</si>
  <si>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</si>
  <si>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</si>
  <si>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</si>
  <si>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</si>
  <si>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</si>
  <si>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</si>
  <si>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</si>
  <si>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</si>
  <si>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</si>
  <si>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</si>
  <si>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</si>
  <si>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</si>
  <si>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</si>
  <si>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</si>
  <si>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</si>
  <si>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</si>
  <si>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</si>
  <si>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</si>
  <si>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</si>
  <si>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</si>
  <si>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</si>
  <si>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</si>
  <si>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</si>
  <si>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</si>
  <si>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</si>
  <si>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</si>
  <si>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</si>
  <si>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</si>
  <si>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</si>
  <si>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</si>
  <si>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</si>
  <si>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</si>
  <si>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</si>
  <si>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</si>
  <si>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</si>
  <si>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</si>
  <si>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</si>
  <si>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</si>
  <si>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</si>
  <si>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</si>
  <si>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</si>
  <si>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</si>
  <si>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</si>
  <si>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</si>
  <si>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</si>
  <si>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</si>
  <si>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</si>
  <si>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</si>
  <si>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</si>
  <si>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</si>
  <si>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</si>
  <si>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</si>
  <si>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</si>
  <si>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</si>
  <si>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</si>
  <si>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</si>
  <si>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</si>
  <si>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</si>
  <si>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</si>
  <si>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</si>
  <si>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</si>
  <si>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</si>
  <si>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</si>
  <si>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</si>
  <si>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</si>
  <si>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</si>
  <si>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</si>
  <si>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</si>
  <si>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</si>
  <si>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</si>
  <si>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</si>
  <si>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</si>
  <si>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</si>
  <si>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</si>
  <si>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</si>
  <si>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</si>
  <si>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</si>
  <si>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</si>
  <si>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</si>
  <si>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</si>
  <si>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</si>
  <si>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</si>
  <si>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</si>
  <si>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</si>
  <si>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</si>
  <si>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</si>
  <si>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</si>
  <si>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</si>
  <si>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</si>
  <si>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</si>
  <si>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</si>
  <si>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</si>
  <si>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</si>
  <si>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</si>
  <si>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</si>
  <si>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</si>
  <si>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</si>
  <si>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</si>
  <si>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</si>
  <si>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</si>
  <si>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</si>
  <si>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</si>
  <si>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</si>
  <si>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</si>
  <si>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</si>
  <si>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</si>
  <si>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</si>
  <si>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</si>
  <si>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</si>
  <si>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</si>
  <si>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</si>
  <si>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</si>
  <si>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</si>
  <si>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</si>
  <si>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</si>
  <si>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</si>
  <si>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</si>
  <si>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</si>
  <si>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</si>
  <si>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</si>
  <si>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</si>
  <si>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</si>
  <si>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</si>
  <si>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</si>
  <si>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</si>
  <si>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</si>
  <si>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</si>
  <si>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</si>
  <si>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</si>
  <si>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</si>
  <si>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</si>
  <si>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</si>
  <si>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</si>
  <si>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</si>
  <si>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</si>
  <si>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</si>
  <si>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</si>
  <si>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</si>
  <si>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</si>
  <si>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</si>
  <si>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</si>
  <si>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</si>
  <si>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</si>
  <si>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</si>
  <si>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</si>
  <si>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</si>
  <si>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</si>
  <si>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</si>
  <si>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</si>
  <si>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</si>
  <si>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</si>
  <si>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</si>
  <si>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</si>
  <si>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</si>
  <si>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</si>
  <si>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</si>
  <si>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</si>
  <si>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</si>
  <si>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</si>
  <si>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</si>
  <si>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</si>
  <si>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</si>
  <si>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</si>
  <si>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</si>
  <si>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</si>
  <si>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</si>
  <si>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</si>
  <si>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</si>
  <si>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</si>
  <si>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</si>
  <si>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</si>
  <si>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</si>
  <si>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</si>
  <si>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</si>
  <si>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</si>
  <si>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</si>
  <si>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</si>
  <si>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</si>
  <si>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</si>
  <si>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</si>
  <si>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</si>
  <si>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</si>
  <si>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</si>
  <si>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</si>
  <si>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</si>
  <si>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</si>
  <si>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</si>
  <si>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</si>
  <si>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</si>
  <si>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</si>
  <si>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</si>
  <si>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</si>
  <si>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</si>
  <si>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</si>
  <si>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</si>
  <si>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</si>
  <si>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</si>
  <si>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</si>
  <si>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</si>
  <si>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</si>
  <si>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</si>
  <si>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</si>
  <si>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</si>
  <si>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</si>
  <si>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</si>
  <si>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</si>
  <si>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</si>
  <si>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</si>
  <si>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</si>
  <si>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</si>
  <si>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</si>
  <si>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</si>
  <si>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</si>
  <si>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</si>
  <si>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</si>
  <si>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</si>
  <si>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</si>
  <si>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</si>
  <si>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</si>
  <si>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</si>
  <si>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</si>
  <si>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</si>
  <si>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</si>
  <si>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</si>
  <si>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</si>
  <si>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</si>
  <si>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</si>
  <si>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</si>
  <si>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</si>
  <si>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</si>
  <si>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</si>
  <si>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</si>
  <si>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</si>
  <si>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</si>
  <si>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</si>
  <si>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</si>
  <si>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</si>
  <si>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</si>
  <si>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</si>
  <si>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</si>
  <si>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</si>
  <si>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</si>
  <si>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</si>
  <si>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</si>
  <si>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</si>
  <si>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</si>
  <si>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</si>
  <si>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</si>
  <si>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</si>
  <si>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</si>
  <si>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</si>
  <si>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</si>
  <si>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</si>
  <si>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</si>
  <si>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</si>
  <si>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</si>
  <si>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</si>
  <si>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</si>
  <si>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</si>
  <si>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</si>
  <si>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</si>
  <si>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</si>
  <si>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</si>
  <si>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</si>
  <si>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</si>
  <si>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</si>
  <si>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</si>
  <si>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</si>
  <si>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</si>
  <si>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</si>
  <si>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</si>
  <si>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</si>
  <si>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</si>
  <si>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</si>
  <si>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</si>
  <si>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</si>
  <si>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</si>
  <si>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</si>
  <si>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</si>
  <si>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</si>
  <si>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</si>
  <si>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</si>
  <si>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</si>
  <si>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</si>
  <si>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</si>
  <si>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</si>
  <si>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</si>
  <si>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</si>
  <si>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</si>
  <si>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</si>
  <si>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</si>
  <si>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</si>
  <si>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</si>
  <si>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</si>
  <si>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</si>
  <si>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</si>
  <si>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</si>
  <si>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</si>
  <si>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</si>
  <si>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</si>
  <si>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</si>
  <si>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</si>
  <si>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</si>
  <si>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</si>
  <si>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</si>
  <si>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</si>
  <si>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</si>
  <si>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</si>
  <si>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</si>
  <si>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</si>
  <si>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</si>
  <si>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</si>
  <si>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</si>
  <si>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</si>
  <si>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</si>
  <si>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</si>
  <si>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</si>
  <si>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</si>
  <si>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</si>
  <si>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</si>
  <si>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</si>
  <si>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</si>
  <si>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</si>
  <si>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</si>
  <si>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</si>
  <si>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</si>
  <si>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</si>
  <si>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</si>
  <si>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</si>
  <si>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</si>
  <si>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</si>
  <si>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</si>
  <si>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</si>
  <si>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</si>
  <si>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</si>
  <si>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</si>
  <si>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</si>
  <si>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</si>
  <si>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</si>
  <si>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</si>
  <si>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</si>
  <si>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</si>
  <si>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</si>
  <si>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</si>
  <si>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</si>
  <si>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</si>
  <si>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</si>
  <si>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</si>
  <si>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</si>
  <si>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</si>
  <si>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</si>
  <si>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</si>
  <si>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</si>
  <si>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</si>
  <si>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</si>
  <si>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</si>
  <si>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</si>
  <si>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</si>
  <si>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</si>
  <si>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</si>
  <si>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</si>
  <si>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</si>
  <si>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</si>
  <si>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</si>
  <si>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</si>
  <si>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</si>
  <si>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</si>
  <si>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</si>
  <si>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</si>
  <si>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</si>
  <si>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</si>
  <si>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</si>
  <si>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</si>
  <si>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</si>
  <si>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</si>
  <si>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</si>
  <si>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</si>
  <si>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</si>
  <si>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</si>
  <si>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</si>
  <si>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</si>
  <si>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</si>
  <si>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</si>
  <si>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</si>
  <si>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</si>
  <si>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</si>
  <si>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</si>
  <si>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</si>
  <si>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</si>
  <si>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</si>
  <si>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</si>
  <si>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</si>
  <si>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</si>
  <si>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</si>
  <si>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</si>
  <si>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</si>
  <si>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</si>
  <si>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</si>
  <si>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</si>
  <si>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</si>
  <si>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</si>
  <si>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</si>
  <si>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</si>
  <si>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</si>
  <si>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</si>
  <si>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</si>
  <si>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</si>
  <si>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</si>
  <si>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</si>
  <si>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</si>
  <si>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</si>
  <si>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</si>
  <si>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</si>
  <si>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</si>
  <si>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</si>
  <si>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</si>
  <si>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</si>
  <si>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</si>
  <si>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</si>
  <si>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</si>
  <si>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</si>
  <si>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</si>
  <si>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</si>
  <si>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</si>
  <si>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</si>
  <si>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</si>
  <si>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</si>
  <si>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</si>
  <si>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</si>
  <si>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</si>
  <si>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</si>
  <si>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</si>
  <si>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</si>
  <si>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</si>
  <si>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</si>
  <si>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</si>
  <si>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</si>
  <si>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</si>
  <si>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</si>
  <si>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</si>
  <si>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</si>
  <si>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</si>
  <si>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</si>
  <si>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</si>
  <si>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</si>
  <si>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</si>
  <si>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</si>
  <si>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</si>
  <si>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</si>
  <si>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</si>
  <si>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</si>
  <si>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</si>
  <si>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</si>
  <si>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</si>
  <si>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</si>
  <si>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</si>
  <si>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</si>
  <si>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</si>
  <si>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</si>
  <si>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</si>
  <si>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</si>
  <si>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</si>
  <si>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</si>
  <si>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</si>
  <si>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</si>
  <si>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</si>
  <si>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</si>
  <si>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</si>
  <si>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</si>
  <si>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</si>
  <si>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</si>
  <si>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</si>
  <si>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</si>
  <si>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</si>
  <si>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</si>
  <si>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</si>
  <si>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</si>
  <si>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</si>
  <si>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</si>
  <si>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</si>
  <si>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</si>
  <si>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</si>
  <si>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</si>
  <si>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</si>
  <si>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</si>
  <si>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</si>
  <si>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</si>
  <si>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</si>
  <si>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</si>
  <si>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</si>
  <si>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</si>
  <si>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</si>
  <si>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</si>
  <si>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</si>
  <si>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</si>
  <si>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</si>
  <si>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</si>
  <si>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</si>
  <si>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</si>
  <si>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</si>
  <si>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</si>
  <si>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</si>
  <si>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</si>
  <si>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</si>
  <si>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</si>
  <si>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</si>
  <si>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</si>
  <si>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</si>
  <si>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</si>
  <si>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</si>
  <si>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</si>
  <si>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</si>
  <si>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</si>
  <si>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</si>
  <si>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</si>
  <si>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</si>
  <si>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</si>
  <si>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</si>
  <si>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</si>
  <si>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</si>
  <si>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</si>
  <si>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</si>
  <si>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</si>
  <si>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</si>
  <si>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</si>
  <si>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</si>
  <si>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</si>
  <si>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</si>
  <si>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</si>
  <si>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</si>
  <si>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</si>
  <si>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</si>
  <si>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</si>
  <si>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</si>
  <si>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</si>
  <si>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</si>
  <si>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</si>
  <si>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</si>
  <si>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</si>
  <si>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</si>
  <si>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</si>
  <si>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</si>
  <si>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</si>
  <si>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</si>
  <si>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</si>
  <si>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</si>
  <si>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</si>
  <si>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</si>
  <si>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</si>
  <si>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</si>
  <si>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</si>
  <si>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</si>
  <si>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</si>
  <si>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</si>
  <si>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</si>
  <si>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</si>
  <si>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</si>
  <si>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</si>
  <si>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</si>
  <si>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</si>
  <si>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</si>
  <si>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</si>
  <si>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</si>
  <si>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</si>
  <si>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</si>
  <si>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</si>
  <si>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</si>
  <si>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</si>
  <si>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</si>
  <si>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</si>
  <si>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</si>
  <si>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</si>
  <si>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</si>
  <si>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</si>
  <si>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</si>
  <si>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</si>
  <si>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</si>
  <si>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</si>
  <si>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</si>
  <si>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</si>
  <si>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</si>
  <si>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</si>
  <si>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</si>
  <si>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</si>
  <si>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</si>
  <si>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</si>
  <si>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</si>
  <si>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</si>
  <si>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</si>
  <si>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</si>
  <si>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</si>
  <si>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</si>
  <si>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</si>
  <si>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</si>
  <si>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</si>
  <si>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</si>
  <si>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</si>
  <si>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</si>
  <si>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</si>
  <si>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</si>
  <si>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</si>
  <si>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</si>
  <si>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</si>
  <si>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</si>
  <si>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</si>
  <si>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</si>
  <si>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</si>
  <si>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</si>
  <si>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</si>
  <si>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</si>
  <si>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</si>
  <si>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</si>
  <si>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</si>
  <si>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</si>
  <si>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</si>
  <si>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</si>
  <si>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</si>
  <si>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</si>
  <si>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</si>
  <si>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</si>
  <si>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</si>
  <si>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</si>
  <si>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</si>
  <si>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</si>
  <si>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</si>
  <si>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</si>
  <si>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</si>
  <si>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</si>
  <si>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</si>
  <si>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</si>
  <si>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</si>
  <si>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</si>
  <si>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</si>
  <si>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</si>
  <si>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</si>
  <si>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</si>
  <si>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</si>
  <si>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</si>
  <si>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</si>
  <si>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</si>
  <si>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</si>
  <si>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</si>
  <si>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</si>
  <si>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</si>
  <si>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</si>
  <si>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</si>
  <si>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</si>
  <si>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</si>
  <si>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</si>
  <si>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</si>
  <si>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</si>
  <si>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</si>
  <si>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</si>
  <si>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</si>
  <si>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</si>
  <si>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</si>
  <si>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</si>
  <si>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</si>
  <si>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</si>
  <si>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</si>
  <si>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</si>
  <si>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</si>
  <si>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</si>
  <si>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</si>
  <si>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</si>
  <si>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</si>
  <si>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</si>
  <si>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</si>
  <si>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</si>
  <si>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</si>
  <si>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</si>
  <si>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</si>
  <si>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</si>
  <si>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</si>
  <si>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</si>
  <si>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</si>
  <si>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</si>
  <si>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</si>
  <si>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</si>
  <si>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</si>
  <si>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</si>
  <si>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</si>
  <si>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</si>
  <si>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</si>
  <si>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</si>
  <si>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</si>
  <si>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</si>
  <si>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</si>
  <si>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</si>
  <si>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</si>
  <si>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</si>
  <si>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</si>
  <si>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</si>
  <si>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</si>
  <si>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</si>
  <si>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</si>
  <si>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</si>
  <si>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</si>
  <si>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</si>
  <si>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</si>
  <si>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</si>
  <si>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</si>
  <si>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</si>
  <si>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</si>
  <si>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</si>
  <si>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</si>
  <si>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</si>
  <si>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</si>
  <si>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</si>
  <si>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</si>
  <si>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</si>
  <si>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</si>
  <si>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</si>
  <si>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</si>
  <si>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</si>
  <si>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</si>
  <si>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</si>
  <si>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</si>
  <si>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</si>
  <si>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</si>
  <si>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</si>
  <si>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</si>
  <si>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</si>
  <si>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</si>
  <si>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</si>
  <si>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</si>
  <si>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</si>
  <si>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</si>
  <si>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</si>
  <si>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</si>
  <si>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</si>
  <si>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</si>
  <si>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</si>
  <si>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</si>
  <si>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</si>
  <si>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</si>
  <si>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</si>
  <si>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</si>
  <si>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</si>
  <si>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</si>
  <si>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</si>
  <si>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</si>
  <si>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</si>
  <si>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</si>
  <si>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</si>
  <si>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</si>
  <si>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</si>
  <si>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</si>
  <si>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</si>
  <si>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</si>
  <si>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</si>
  <si>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</si>
  <si>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</si>
  <si>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</si>
  <si>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</si>
  <si>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</si>
  <si>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</si>
  <si>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</si>
  <si>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</si>
  <si>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</si>
  <si>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</si>
  <si>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</si>
  <si>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</si>
  <si>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</si>
  <si>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</si>
  <si>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</si>
  <si>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</si>
  <si>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</si>
  <si>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</si>
  <si>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</si>
  <si>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</si>
  <si>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</si>
  <si>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</si>
  <si>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</si>
  <si>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</si>
  <si>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</si>
  <si>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</si>
  <si>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</si>
  <si>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</si>
  <si>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</si>
  <si>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</si>
  <si>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</si>
  <si>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</si>
  <si>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</si>
  <si>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</si>
  <si>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</si>
  <si>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</si>
  <si>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</si>
  <si>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</si>
  <si>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</si>
  <si>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</si>
  <si>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</si>
  <si>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</si>
  <si>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</si>
  <si>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</si>
  <si>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</si>
  <si>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</si>
  <si>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</si>
  <si>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</si>
  <si>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</si>
  <si>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</si>
  <si>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</si>
  <si>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</si>
  <si>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</si>
  <si>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</si>
  <si>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</si>
  <si>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</si>
  <si>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</si>
  <si>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</si>
  <si>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</si>
  <si>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</si>
  <si>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</si>
  <si>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</si>
  <si>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</si>
  <si>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</si>
  <si>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</si>
  <si>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</si>
  <si>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</si>
  <si>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</si>
  <si>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</si>
  <si>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</si>
  <si>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</si>
  <si>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</si>
  <si>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</si>
  <si>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</si>
  <si>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</si>
  <si>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</si>
  <si>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</si>
  <si>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</si>
  <si>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</si>
  <si>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</si>
  <si>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</si>
  <si>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</si>
  <si>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</si>
  <si>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</si>
  <si>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</si>
  <si>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</si>
  <si>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</si>
  <si>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</si>
  <si>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</si>
  <si>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</si>
  <si>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</si>
  <si>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</si>
  <si>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</si>
  <si>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</si>
  <si>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</si>
  <si>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</si>
  <si>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</si>
  <si>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</si>
  <si>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</si>
  <si>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</si>
  <si>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</si>
  <si>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</si>
  <si>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</si>
  <si>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</si>
  <si>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</si>
  <si>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</si>
  <si>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</si>
  <si>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</si>
  <si>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</si>
  <si>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</si>
  <si>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</si>
  <si>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</si>
  <si>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</si>
  <si>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</si>
  <si>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</si>
  <si>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</si>
  <si>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</si>
  <si>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</si>
  <si>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</si>
  <si>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</si>
  <si>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</si>
  <si>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</si>
  <si>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</si>
  <si>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</si>
  <si>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</si>
  <si>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</si>
  <si>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</si>
  <si>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</si>
  <si>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</si>
  <si>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</si>
  <si>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</si>
  <si>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</si>
  <si>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</si>
  <si>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</si>
  <si>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</si>
  <si>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</si>
  <si>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</si>
  <si>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</si>
  <si>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</si>
  <si>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</si>
  <si>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</si>
  <si>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</si>
  <si>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</si>
  <si>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</si>
  <si>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</si>
  <si>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</si>
  <si>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</si>
  <si>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</si>
  <si>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</si>
  <si>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</si>
  <si>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</si>
  <si>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</si>
  <si>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</si>
  <si>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</si>
  <si>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</si>
  <si>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</si>
  <si>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</si>
  <si>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</si>
  <si>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</si>
  <si>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</si>
  <si>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</si>
  <si>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</si>
  <si>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</si>
  <si>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</si>
  <si>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</si>
  <si>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</si>
  <si>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</si>
  <si>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</si>
  <si>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</si>
  <si>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</si>
  <si>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</si>
  <si>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</si>
  <si>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</si>
  <si>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</si>
  <si>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</si>
  <si>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</si>
  <si>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</si>
  <si>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</si>
  <si>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</si>
  <si>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</si>
  <si>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</si>
  <si>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</si>
  <si>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</si>
  <si>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</si>
  <si>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</si>
  <si>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</si>
  <si>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</si>
  <si>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</si>
  <si>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</si>
  <si>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</si>
  <si>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</si>
  <si>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</si>
  <si>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</si>
  <si>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</si>
  <si>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</si>
  <si>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</si>
  <si>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</si>
  <si>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</si>
  <si>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</si>
  <si>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</si>
  <si>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</si>
  <si>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</si>
  <si>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</si>
  <si>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</si>
  <si>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</si>
  <si>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</si>
  <si>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</si>
  <si>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</si>
  <si>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</si>
  <si>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</si>
  <si>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</si>
  <si>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</si>
  <si>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</si>
  <si>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</si>
  <si>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</si>
  <si>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</si>
  <si>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</si>
  <si>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</si>
  <si>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</si>
  <si>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</si>
  <si>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</si>
  <si>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</si>
  <si>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</si>
  <si>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</si>
  <si>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</si>
  <si>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</si>
  <si>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</si>
  <si>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</si>
  <si>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</si>
  <si>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</si>
  <si>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</si>
  <si>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</si>
  <si>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</si>
  <si>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</si>
  <si>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</si>
  <si>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</si>
  <si>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</si>
  <si>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</si>
  <si>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</si>
  <si>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</si>
  <si>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</si>
  <si>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</si>
  <si>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</si>
  <si>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</si>
  <si>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</si>
  <si>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</si>
  <si>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</si>
  <si>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</si>
  <si>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</si>
  <si>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</si>
  <si>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</si>
  <si>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</si>
  <si>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</si>
  <si>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</si>
  <si>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</si>
  <si>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</si>
  <si>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</si>
  <si>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</si>
  <si>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</si>
  <si>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</si>
  <si>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</si>
  <si>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</si>
  <si>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</si>
  <si>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</si>
  <si>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</si>
  <si>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</si>
  <si>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</si>
  <si>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</si>
  <si>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</si>
  <si>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</si>
  <si>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</si>
  <si>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</si>
  <si>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</si>
  <si>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</si>
  <si>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</si>
  <si>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</si>
  <si>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</si>
  <si>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</si>
  <si>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</si>
  <si>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</si>
  <si>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</si>
  <si>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</si>
  <si>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</si>
  <si>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</si>
  <si>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</si>
  <si>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</si>
  <si>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</si>
  <si>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</si>
  <si>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</si>
  <si>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</si>
  <si>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</si>
  <si>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</si>
  <si>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</si>
  <si>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</si>
  <si>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</si>
  <si>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</si>
  <si>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</si>
  <si>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</si>
  <si>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</si>
  <si>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</si>
  <si>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</si>
  <si>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</si>
  <si>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</si>
  <si>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</si>
  <si>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</si>
  <si>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</si>
  <si>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</si>
  <si>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</si>
  <si>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</si>
  <si>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</si>
  <si>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</si>
  <si>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</si>
  <si>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</si>
  <si>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</si>
  <si>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</si>
  <si>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</si>
  <si>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</si>
  <si>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</si>
  <si>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</si>
  <si>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</si>
  <si>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</si>
  <si>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</si>
  <si>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</si>
  <si>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</si>
  <si>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</si>
  <si>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</si>
  <si>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</si>
  <si>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</si>
  <si>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</si>
  <si>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</si>
  <si>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</si>
  <si>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</si>
  <si>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</si>
  <si>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</si>
  <si>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</si>
  <si>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</si>
  <si>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</si>
  <si>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</si>
  <si>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</si>
  <si>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</si>
  <si>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</si>
  <si>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</si>
  <si>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</si>
  <si>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</si>
  <si>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</si>
  <si>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</si>
  <si>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</si>
  <si>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</si>
  <si>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</si>
  <si>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</si>
  <si>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</si>
  <si>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</si>
  <si>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</si>
  <si>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</si>
  <si>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</si>
  <si>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</si>
  <si>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</si>
  <si>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</si>
  <si>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</si>
  <si>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</si>
  <si>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</si>
  <si>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</si>
  <si>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</si>
  <si>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</si>
  <si>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</si>
  <si>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</si>
  <si>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</si>
  <si>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</si>
  <si>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</si>
  <si>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</si>
  <si>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</si>
  <si>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</si>
  <si>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</si>
  <si>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</si>
  <si>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</si>
  <si>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</si>
  <si>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</si>
  <si>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</si>
  <si>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</si>
  <si>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</si>
  <si>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</si>
  <si>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</si>
  <si>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</si>
  <si>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</si>
  <si>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</si>
  <si>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</si>
  <si>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</si>
  <si>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</si>
  <si>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</si>
  <si>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</si>
  <si>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</si>
  <si>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</si>
  <si>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</si>
  <si>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</si>
  <si>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</si>
  <si>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</si>
  <si>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</si>
  <si>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</si>
  <si>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</si>
  <si>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</si>
  <si>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</si>
  <si>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</si>
  <si>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</si>
  <si>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</si>
  <si>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</si>
  <si>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</si>
  <si>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</si>
  <si>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</si>
  <si>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</si>
  <si>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</si>
  <si>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</si>
  <si>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</si>
  <si>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</si>
  <si>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</si>
  <si>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</si>
  <si>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</si>
  <si>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</si>
  <si>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</si>
  <si>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</si>
  <si>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</si>
  <si>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</si>
  <si>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</si>
  <si>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</si>
  <si>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</si>
  <si>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</si>
  <si>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</si>
  <si>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</si>
  <si>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</si>
  <si>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</si>
  <si>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</si>
  <si>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</si>
  <si>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</si>
  <si>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</si>
  <si>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</si>
  <si>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</si>
  <si>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</si>
  <si>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</si>
  <si>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</si>
  <si>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</si>
  <si>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</si>
  <si>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</si>
  <si>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</si>
  <si>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</si>
  <si>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</si>
  <si>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</si>
  <si>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</si>
  <si>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</si>
  <si>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</si>
  <si>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</si>
  <si>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</si>
  <si>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</si>
  <si>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</si>
  <si>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</si>
  <si>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</si>
  <si>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</si>
  <si>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</si>
  <si>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</si>
  <si>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</si>
  <si>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</si>
  <si>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</si>
  <si>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</si>
  <si>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</si>
  <si>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</si>
  <si>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</si>
  <si>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</si>
  <si>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</si>
  <si>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</si>
  <si>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</si>
  <si>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</si>
  <si>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</si>
  <si>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</si>
  <si>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</si>
  <si>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</si>
  <si>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</si>
  <si>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</si>
  <si>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</si>
  <si>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</si>
  <si>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</si>
  <si>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</si>
  <si>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</si>
  <si>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</si>
  <si>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</si>
  <si>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</si>
  <si>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</si>
  <si>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</si>
  <si>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</si>
  <si>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</si>
  <si>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</si>
  <si>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</si>
  <si>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</si>
  <si>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</si>
  <si>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</si>
  <si>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</si>
  <si>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</si>
  <si>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</si>
  <si>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</si>
  <si>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</si>
  <si>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</si>
  <si>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</si>
  <si>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</si>
  <si>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</si>
  <si>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</si>
  <si>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</si>
  <si>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</si>
  <si>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</si>
  <si>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</si>
  <si>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</si>
  <si>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</si>
  <si>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</si>
  <si>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</si>
  <si>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</si>
  <si>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</si>
  <si>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</si>
  <si>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</si>
  <si>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</si>
  <si>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</si>
  <si>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</si>
  <si>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</si>
  <si>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</si>
  <si>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</si>
  <si>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</si>
  <si>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</si>
  <si>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</si>
  <si>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</si>
  <si>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</si>
  <si>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</si>
  <si>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</si>
  <si>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</si>
  <si>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</si>
  <si>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</si>
  <si>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</si>
  <si>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</si>
  <si>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</si>
  <si>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</si>
  <si>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</si>
  <si>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</si>
  <si>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</si>
  <si>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</si>
  <si>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</si>
  <si>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</si>
  <si>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</si>
  <si>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</si>
  <si>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</si>
  <si>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</si>
  <si>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</si>
  <si>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</si>
  <si>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</si>
  <si>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</si>
  <si>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</si>
  <si>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</si>
  <si>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</si>
  <si>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</si>
  <si>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</si>
  <si>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</si>
  <si>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</si>
  <si>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</si>
  <si>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</si>
  <si>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</si>
  <si>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</si>
  <si>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</si>
  <si>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</si>
  <si>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</si>
  <si>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</si>
  <si>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</si>
  <si>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</si>
  <si>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</si>
  <si>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</si>
  <si>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</si>
  <si>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</si>
  <si>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</si>
  <si>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</si>
  <si>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</si>
  <si>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</si>
  <si>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</si>
  <si>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</si>
  <si>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</si>
  <si>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</si>
  <si>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</si>
  <si>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</si>
  <si>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</si>
  <si>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</si>
  <si>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</si>
  <si>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</si>
  <si>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</si>
  <si>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</si>
  <si>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</si>
  <si>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</si>
  <si>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</si>
  <si>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</si>
  <si>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</si>
  <si>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</si>
  <si>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</si>
  <si>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</si>
  <si>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</si>
  <si>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</si>
  <si>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</si>
  <si>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</si>
  <si>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</si>
  <si>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</si>
  <si>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</si>
  <si>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</si>
  <si>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</si>
  <si>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</si>
  <si>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</si>
  <si>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</si>
  <si>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</si>
  <si>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</si>
  <si>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</si>
  <si>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</si>
  <si>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</si>
  <si>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</si>
  <si>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</si>
  <si>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</si>
  <si>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</si>
  <si>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</si>
  <si>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</si>
  <si>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</si>
  <si>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</si>
  <si>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</si>
  <si>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</si>
  <si>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</si>
  <si>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</si>
  <si>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</si>
  <si>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</si>
  <si>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</si>
  <si>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</si>
  <si>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</si>
  <si>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</si>
  <si>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</si>
  <si>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</si>
  <si>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</si>
  <si>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</si>
  <si>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</si>
  <si>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</si>
  <si>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</si>
  <si>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</si>
  <si>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</si>
  <si>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</si>
  <si>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</si>
  <si>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</si>
  <si>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</si>
  <si>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</si>
  <si>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</si>
  <si>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</si>
  <si>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</si>
  <si>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</si>
  <si>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</si>
  <si>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</si>
  <si>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</si>
  <si>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</si>
  <si>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</si>
  <si>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</si>
  <si>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</si>
  <si>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</si>
  <si>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</si>
  <si>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</si>
  <si>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</si>
  <si>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</si>
  <si>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</si>
  <si>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</si>
  <si>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</si>
  <si>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</si>
  <si>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</si>
  <si>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</si>
  <si>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</si>
  <si>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</si>
  <si>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</si>
  <si>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</si>
  <si>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</si>
  <si>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</si>
  <si>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</si>
  <si>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</si>
  <si>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</si>
  <si>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</si>
  <si>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</si>
  <si>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</si>
  <si>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</si>
  <si>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</si>
  <si>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</si>
  <si>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</si>
  <si>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</si>
  <si>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</si>
  <si>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</si>
  <si>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</si>
  <si>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</si>
  <si>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</si>
  <si>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</si>
  <si>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</si>
  <si>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</si>
  <si>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</si>
  <si>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</si>
  <si>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</si>
  <si>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</si>
  <si>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</si>
  <si>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</si>
  <si>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</si>
  <si>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</si>
  <si>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</si>
  <si>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</si>
  <si>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</si>
  <si>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</si>
  <si>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</si>
  <si>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</si>
  <si>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</si>
  <si>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</si>
  <si>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</si>
  <si>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</si>
  <si>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</si>
  <si>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</si>
  <si>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</si>
  <si>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</si>
  <si>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</si>
  <si>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</si>
  <si>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</si>
  <si>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</si>
  <si>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</si>
  <si>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</si>
  <si>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</si>
  <si>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</si>
  <si>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</si>
  <si>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</si>
  <si>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</si>
  <si>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</si>
  <si>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</si>
  <si>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</si>
  <si>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</si>
  <si>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</si>
  <si>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</si>
  <si>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</si>
  <si>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</si>
  <si>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</si>
  <si>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</si>
  <si>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</si>
  <si>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</si>
  <si>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</si>
  <si>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</si>
  <si>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</si>
  <si>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</si>
  <si>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</si>
  <si>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</si>
  <si>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</si>
  <si>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</si>
  <si>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</si>
  <si>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</si>
  <si>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</si>
  <si>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</si>
  <si>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</si>
  <si>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</si>
  <si>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</si>
  <si>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</si>
  <si>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</si>
  <si>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</si>
  <si>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</si>
  <si>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</si>
  <si>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</si>
  <si>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</si>
  <si>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</si>
  <si>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</si>
  <si>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</si>
  <si>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</si>
  <si>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</si>
  <si>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</si>
  <si>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</si>
  <si>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</si>
  <si>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</si>
  <si>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</si>
  <si>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</si>
  <si>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</si>
  <si>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</si>
  <si>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</si>
  <si>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</si>
  <si>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</si>
  <si>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</si>
  <si>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</si>
  <si>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</si>
  <si>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</si>
  <si>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</si>
  <si>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</si>
  <si>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</si>
  <si>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</si>
  <si>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</si>
  <si>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</si>
  <si>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</si>
  <si>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</si>
  <si>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</si>
  <si>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</si>
  <si>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</si>
  <si>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</si>
  <si>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</si>
  <si>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</si>
  <si>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</si>
  <si>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</si>
  <si>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</si>
  <si>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</si>
  <si>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</si>
  <si>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</si>
  <si>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</si>
  <si>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</si>
  <si>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</si>
  <si>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</si>
  <si>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</si>
  <si>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</si>
  <si>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</si>
  <si>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</si>
  <si>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</si>
  <si>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</si>
  <si>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</si>
  <si>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</si>
  <si>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</si>
  <si>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</si>
  <si>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</si>
  <si>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</si>
  <si>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</si>
  <si>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</si>
  <si>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</si>
  <si>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</si>
  <si>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</si>
  <si>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</si>
  <si>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</si>
  <si>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</si>
  <si>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</si>
  <si>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</si>
  <si>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</si>
  <si>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</si>
  <si>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</si>
  <si>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</si>
  <si>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</si>
  <si>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</si>
  <si>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</si>
  <si>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</si>
  <si>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</si>
  <si>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</si>
  <si>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</si>
  <si>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</si>
  <si>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</si>
  <si>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</si>
  <si>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</si>
  <si>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</si>
  <si>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</si>
  <si>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</si>
  <si>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</si>
  <si>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</si>
  <si>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</si>
  <si>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</si>
  <si>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</si>
  <si>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</si>
  <si>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</si>
  <si>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</si>
  <si>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</si>
  <si>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</si>
  <si>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</si>
  <si>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</si>
  <si>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</si>
  <si>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</si>
  <si>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</si>
  <si>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</si>
  <si>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</si>
  <si>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</si>
  <si>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</si>
  <si>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</si>
  <si>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</si>
  <si>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</si>
  <si>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</si>
  <si>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</si>
  <si>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</si>
  <si>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</si>
  <si>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</si>
  <si>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</si>
  <si>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</si>
  <si>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</si>
  <si>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</si>
  <si>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</si>
  <si>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</si>
  <si>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</si>
  <si>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</si>
  <si>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</si>
  <si>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</si>
  <si>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</si>
  <si>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</si>
  <si>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</si>
  <si>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</si>
  <si>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</si>
  <si>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</si>
  <si>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</si>
  <si>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</si>
  <si>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</si>
  <si>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</si>
  <si>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</si>
  <si>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</si>
  <si>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</si>
  <si>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</si>
  <si>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</si>
  <si>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</si>
  <si>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</si>
  <si>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</si>
  <si>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</si>
  <si>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</si>
  <si>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</si>
  <si>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</si>
  <si>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</si>
  <si>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</si>
  <si>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</si>
  <si>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</si>
  <si>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</si>
  <si>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</si>
  <si>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</si>
  <si>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</si>
  <si>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</si>
  <si>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</si>
  <si>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</si>
  <si>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</si>
  <si>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</si>
  <si>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</si>
  <si>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</si>
  <si>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</si>
  <si>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</si>
  <si>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</si>
  <si>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</si>
  <si>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</si>
  <si>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</si>
  <si>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</si>
  <si>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</si>
  <si>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</si>
  <si>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</si>
  <si>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</si>
  <si>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</si>
  <si>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</si>
  <si>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</si>
  <si>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</si>
  <si>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</si>
  <si>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</si>
  <si>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</si>
  <si>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</si>
  <si>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</si>
  <si>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</si>
  <si>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</si>
  <si>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</si>
  <si>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</si>
  <si>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</si>
  <si>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</si>
  <si>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</si>
  <si>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</si>
  <si>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</si>
  <si>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</si>
  <si>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</si>
  <si>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</si>
  <si>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</si>
  <si>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</si>
  <si>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</si>
  <si>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</si>
  <si>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</si>
  <si>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</si>
  <si>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</si>
  <si>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</si>
  <si>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</si>
  <si>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</si>
  <si>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</si>
  <si>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</si>
  <si>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</si>
  <si>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</si>
  <si>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</si>
  <si>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</si>
  <si>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</si>
  <si>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</si>
  <si>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</si>
  <si>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</si>
  <si>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</si>
  <si>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</si>
  <si>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</si>
  <si>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</si>
  <si>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</si>
  <si>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</si>
  <si>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</si>
  <si>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</si>
  <si>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</si>
  <si>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</si>
  <si>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</si>
  <si>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</si>
  <si>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</si>
  <si>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</si>
  <si>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</si>
  <si>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</si>
  <si>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</si>
  <si>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</si>
  <si>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</si>
  <si>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</si>
  <si>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</si>
  <si>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</si>
  <si>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</si>
  <si>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</si>
  <si>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</si>
  <si>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</si>
  <si>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</si>
  <si>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</si>
  <si>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</si>
  <si>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</si>
  <si>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</si>
  <si>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</si>
  <si>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</si>
  <si>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</si>
  <si>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</si>
  <si>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</si>
  <si>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</si>
  <si>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</si>
  <si>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</si>
  <si>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</si>
  <si>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</si>
  <si>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</si>
  <si>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</si>
  <si>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</si>
  <si>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</si>
  <si>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</si>
  <si>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</si>
  <si>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</si>
  <si>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</si>
  <si>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</si>
  <si>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</si>
  <si>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</si>
  <si>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</si>
  <si>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</si>
  <si>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</si>
  <si>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</si>
  <si>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</si>
  <si>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</si>
  <si>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</si>
  <si>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</si>
  <si>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</si>
  <si>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</si>
  <si>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</si>
  <si>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</si>
  <si>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</si>
  <si>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</si>
  <si>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</si>
  <si>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</si>
  <si>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</si>
  <si>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</si>
  <si>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</si>
  <si>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</si>
  <si>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</si>
  <si>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</si>
  <si>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</si>
  <si>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</si>
  <si>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</si>
  <si>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</si>
  <si>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</si>
  <si>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</si>
  <si>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</si>
  <si>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</si>
  <si>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</si>
  <si>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</si>
  <si>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</si>
  <si>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</si>
  <si>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</si>
  <si>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</si>
  <si>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</si>
  <si>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</si>
  <si>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</si>
  <si>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</si>
  <si>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</si>
  <si>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</si>
  <si>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</si>
  <si>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</si>
  <si>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</si>
  <si>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</si>
  <si>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</si>
  <si>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</si>
  <si>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</si>
  <si>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</si>
  <si>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</si>
  <si>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</si>
  <si>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</si>
  <si>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</si>
  <si>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</si>
  <si>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</si>
  <si>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</si>
  <si>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</si>
  <si>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</si>
  <si>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</si>
  <si>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</si>
  <si>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</si>
  <si>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</si>
  <si>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</si>
  <si>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</si>
  <si>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</si>
  <si>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</si>
  <si>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</si>
  <si>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</si>
  <si>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</si>
  <si>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</si>
  <si>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</si>
  <si>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</si>
  <si>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</si>
  <si>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</si>
  <si>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</si>
  <si>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</si>
  <si>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</si>
  <si>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</si>
  <si>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</si>
  <si>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</si>
  <si>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</si>
  <si>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</si>
  <si>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</si>
  <si>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</si>
  <si>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</si>
  <si>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</si>
  <si>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</si>
  <si>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</si>
  <si>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</si>
  <si>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</si>
  <si>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</si>
  <si>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</si>
  <si>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</si>
  <si>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</si>
  <si>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</si>
  <si>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</si>
  <si>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</si>
  <si>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</si>
  <si>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</si>
  <si>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</si>
  <si>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</si>
  <si>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</si>
  <si>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</si>
  <si>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</si>
  <si>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</si>
  <si>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</si>
  <si>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</si>
  <si>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</si>
  <si>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</si>
  <si>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</si>
  <si>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</si>
  <si>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</si>
  <si>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</si>
  <si>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</si>
  <si>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</si>
  <si>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</si>
  <si>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</si>
  <si>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</si>
  <si>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</si>
  <si>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</si>
  <si>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</si>
  <si>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</si>
  <si>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</si>
  <si>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</si>
  <si>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</si>
  <si>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</si>
  <si>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</si>
  <si>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</si>
  <si>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</si>
  <si>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</si>
  <si>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</si>
  <si>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</si>
  <si>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</si>
  <si>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</si>
  <si>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</si>
  <si>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</si>
  <si>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</si>
  <si>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</si>
  <si>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</si>
  <si>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</si>
  <si>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</si>
  <si>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</si>
  <si>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</si>
  <si>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</si>
  <si>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</si>
  <si>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</si>
  <si>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</si>
  <si>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</si>
  <si>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</si>
  <si>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</si>
  <si>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</si>
  <si>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</si>
  <si>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</si>
  <si>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</si>
  <si>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</si>
  <si>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</si>
  <si>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</si>
  <si>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</si>
  <si>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</si>
  <si>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</si>
  <si>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</si>
  <si>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</si>
  <si>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</si>
  <si>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</si>
  <si>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</si>
  <si>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</si>
  <si>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</si>
  <si>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</si>
  <si>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</si>
  <si>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</si>
  <si>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</si>
  <si>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</si>
  <si>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</si>
  <si>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</si>
  <si>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</si>
  <si>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</si>
  <si>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</si>
  <si>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</si>
  <si>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</si>
  <si>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</si>
  <si>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</si>
  <si>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</si>
  <si>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</si>
  <si>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</si>
  <si>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</si>
  <si>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</si>
  <si>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</si>
  <si>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</si>
  <si>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</si>
  <si>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</si>
  <si>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</si>
  <si>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</si>
  <si>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</si>
  <si>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</si>
  <si>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</si>
  <si>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</si>
  <si>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</si>
  <si>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</si>
  <si>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</si>
  <si>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</si>
  <si>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</si>
  <si>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</si>
  <si>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</si>
  <si>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</si>
  <si>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</si>
  <si>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</si>
  <si>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</si>
  <si>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</si>
  <si>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</si>
  <si>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</si>
  <si>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</si>
  <si>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</si>
  <si>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</si>
  <si>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</si>
  <si>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</si>
  <si>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</si>
  <si>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</si>
  <si>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</si>
  <si>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</si>
  <si>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</si>
  <si>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</si>
  <si>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</si>
  <si>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</si>
  <si>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</si>
  <si>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</si>
  <si>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</si>
  <si>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</si>
  <si>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</si>
  <si>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</si>
  <si>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</si>
  <si>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</si>
  <si>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</si>
  <si>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</si>
  <si>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</si>
  <si>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</si>
  <si>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</si>
  <si>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</si>
  <si>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</si>
  <si>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</si>
  <si>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</si>
  <si>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</si>
  <si>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</si>
  <si>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</si>
  <si>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</si>
  <si>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</si>
  <si>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</si>
  <si>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</si>
  <si>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</si>
  <si>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</si>
  <si>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</si>
  <si>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</si>
  <si>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</si>
  <si>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</si>
  <si>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</si>
  <si>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</si>
  <si>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</si>
  <si>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</si>
  <si>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</si>
  <si>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</si>
  <si>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</si>
  <si>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</si>
  <si>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</si>
  <si>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</si>
  <si>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</si>
  <si>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</si>
  <si>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</si>
  <si>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</si>
  <si>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</si>
  <si>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</si>
  <si>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</si>
  <si>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</si>
  <si>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</si>
  <si>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</si>
  <si>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</si>
  <si>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</si>
  <si>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</si>
  <si>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</si>
  <si>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</si>
  <si>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</si>
  <si>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</si>
  <si>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</si>
  <si>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</si>
  <si>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</si>
  <si>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</si>
  <si>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</si>
  <si>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</si>
  <si>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</si>
  <si>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</si>
  <si>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</si>
  <si>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</si>
  <si>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</si>
  <si>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</si>
  <si>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</si>
  <si>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</si>
  <si>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</si>
  <si>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</si>
  <si>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</si>
  <si>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</si>
  <si>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</si>
  <si>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</si>
  <si>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</si>
  <si>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</si>
  <si>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</si>
  <si>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</si>
  <si>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</si>
  <si>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</si>
  <si>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</si>
  <si>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</si>
  <si>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</si>
  <si>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</si>
  <si>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</si>
  <si>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</si>
  <si>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</si>
  <si>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</si>
  <si>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</si>
  <si>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</si>
  <si>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</si>
  <si>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</si>
  <si>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</si>
  <si>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</si>
  <si>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</si>
  <si>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</si>
  <si>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</si>
  <si>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</si>
  <si>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</si>
  <si>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</si>
  <si>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</si>
  <si>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</si>
  <si>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</si>
  <si>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</si>
  <si>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</si>
  <si>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</si>
  <si>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</si>
  <si>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</si>
  <si>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</si>
  <si>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</si>
  <si>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</si>
  <si>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</si>
  <si>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</si>
  <si>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</si>
  <si>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</si>
  <si>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</si>
  <si>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</si>
  <si>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</si>
  <si>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</si>
  <si>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</si>
  <si>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</si>
  <si>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</si>
  <si>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</si>
  <si>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</si>
  <si>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</si>
  <si>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</si>
  <si>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</si>
  <si>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</si>
  <si>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</si>
  <si>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</si>
  <si>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</si>
  <si>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</si>
  <si>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</si>
  <si>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</si>
  <si>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</si>
  <si>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</si>
  <si>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</si>
  <si>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</si>
  <si>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</si>
  <si>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</si>
  <si>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</si>
  <si>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</si>
  <si>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</si>
  <si>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</si>
  <si>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</si>
  <si>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</si>
  <si>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</si>
  <si>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</si>
  <si>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</si>
  <si>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</si>
  <si>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</si>
  <si>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</si>
  <si>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</si>
  <si>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</si>
  <si>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</si>
  <si>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</si>
  <si>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</si>
  <si>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</si>
  <si>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</si>
  <si>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</si>
  <si>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</si>
  <si>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</si>
  <si>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</si>
  <si>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</si>
  <si>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</si>
  <si>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</si>
  <si>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</si>
  <si>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</si>
  <si>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</si>
  <si>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</si>
  <si>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</si>
  <si>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</si>
  <si>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</si>
  <si>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</si>
  <si>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</si>
  <si>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</si>
  <si>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</si>
  <si>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</si>
  <si>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</si>
  <si>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</si>
  <si>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</si>
  <si>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</si>
  <si>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</si>
  <si>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</si>
  <si>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</si>
  <si>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</si>
  <si>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</si>
  <si>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</si>
  <si>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</si>
  <si>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</si>
  <si>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</si>
  <si>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</si>
  <si>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</si>
  <si>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</si>
  <si>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</si>
  <si>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</si>
  <si>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</si>
  <si>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</si>
  <si>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</si>
  <si>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</si>
  <si>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</si>
  <si>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</si>
  <si>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</si>
  <si>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</si>
  <si>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</si>
  <si>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</si>
  <si>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</si>
  <si>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</si>
  <si>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</si>
  <si>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</si>
  <si>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</si>
  <si>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</si>
  <si>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</si>
  <si>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</si>
  <si>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</si>
  <si>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</si>
  <si>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</si>
  <si>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</si>
  <si>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</si>
  <si>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</si>
  <si>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</si>
  <si>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</si>
  <si>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</si>
  <si>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</si>
  <si>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</si>
  <si>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</si>
  <si>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</si>
  <si>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</si>
  <si>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</si>
  <si>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</si>
  <si>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</si>
  <si>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</si>
  <si>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</si>
  <si>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</si>
  <si>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</si>
  <si>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</si>
  <si>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</si>
  <si>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</si>
  <si>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</si>
  <si>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</si>
  <si>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</si>
  <si>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</si>
  <si>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</si>
  <si>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</si>
  <si>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</si>
  <si>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</si>
  <si>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</si>
  <si>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</si>
  <si>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</si>
  <si>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</si>
  <si>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</si>
  <si>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</si>
  <si>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</si>
  <si>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</si>
  <si>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</si>
  <si>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</si>
  <si>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</si>
  <si>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</si>
  <si>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</si>
  <si>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</si>
  <si>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</si>
  <si>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</si>
  <si>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</si>
  <si>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</si>
  <si>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</si>
  <si>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</si>
  <si>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</si>
  <si>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</si>
  <si>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</si>
  <si>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</si>
  <si>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</si>
  <si>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</si>
  <si>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</si>
  <si>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</si>
  <si>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</si>
  <si>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</si>
  <si>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</si>
  <si>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</si>
  <si>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</si>
  <si>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</si>
  <si>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</si>
  <si>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</si>
  <si>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</si>
  <si>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</si>
  <si>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</si>
  <si>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</si>
  <si>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</si>
  <si>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</si>
  <si>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</si>
  <si>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</si>
  <si>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</si>
  <si>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</si>
  <si>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</si>
  <si>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</si>
  <si>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</si>
  <si>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</si>
  <si>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</si>
  <si>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</si>
  <si>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</si>
  <si>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</si>
  <si>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</si>
  <si>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</si>
  <si>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</si>
  <si>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</si>
  <si>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</si>
  <si>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</si>
  <si>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</si>
  <si>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</si>
  <si>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</si>
  <si>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</si>
  <si>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</si>
  <si>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</si>
  <si>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</si>
  <si>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</si>
  <si>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</si>
  <si>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</si>
  <si>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</si>
  <si>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</si>
  <si>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</si>
  <si>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</si>
  <si>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</si>
  <si>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</si>
  <si>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</si>
  <si>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</si>
  <si>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</si>
  <si>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</si>
  <si>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</si>
  <si>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</si>
  <si>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</si>
  <si>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</si>
  <si>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</si>
  <si>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</si>
  <si>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</si>
  <si>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</si>
  <si>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</si>
  <si>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</si>
  <si>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</si>
  <si>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</si>
  <si>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</si>
  <si>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</si>
  <si>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</si>
  <si>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</si>
  <si>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</si>
  <si>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</si>
  <si>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</si>
  <si>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</si>
  <si>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</si>
  <si>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</si>
  <si>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</si>
  <si>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</si>
  <si>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</si>
  <si>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</si>
  <si>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</si>
  <si>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</si>
  <si>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</si>
  <si>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</si>
  <si>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</si>
  <si>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</si>
  <si>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</si>
  <si>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</si>
  <si>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</si>
  <si>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</si>
  <si>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</si>
  <si>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</si>
  <si>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</si>
  <si>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</si>
  <si>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</si>
  <si>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</si>
  <si>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</si>
  <si>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</si>
  <si>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</si>
  <si>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</si>
  <si>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</si>
  <si>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</si>
  <si>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</si>
  <si>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</si>
  <si>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</si>
  <si>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</si>
  <si>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</si>
  <si>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</si>
  <si>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</si>
  <si>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</si>
  <si>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</si>
  <si>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</si>
  <si>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</si>
  <si>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</si>
  <si>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</si>
  <si>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</si>
  <si>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</si>
  <si>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</si>
  <si>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</si>
  <si>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</si>
  <si>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</si>
  <si>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</si>
  <si>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</si>
  <si>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</si>
  <si>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</si>
  <si>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</si>
  <si>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</si>
  <si>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</si>
  <si>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</si>
  <si>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</si>
  <si>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</si>
  <si>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</si>
  <si>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</si>
  <si>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</si>
  <si>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</si>
  <si>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</si>
  <si>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</si>
  <si>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</si>
  <si>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</si>
  <si>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</si>
  <si>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</si>
  <si>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</si>
  <si>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</si>
  <si>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</si>
  <si>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</si>
  <si>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</si>
  <si>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</si>
  <si>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</si>
  <si>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</si>
  <si>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</si>
  <si>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</si>
  <si>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</si>
  <si>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</si>
  <si>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</si>
  <si>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</si>
  <si>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</si>
  <si>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</si>
  <si>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</si>
  <si>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</si>
  <si>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</si>
  <si>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</si>
  <si>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</si>
  <si>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</si>
  <si>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</si>
  <si>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</si>
  <si>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</si>
  <si>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</si>
  <si>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</si>
  <si>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</si>
  <si>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</si>
  <si>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</si>
  <si>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</si>
  <si>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</si>
  <si>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</si>
  <si>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</si>
  <si>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</si>
  <si>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</si>
  <si>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</si>
  <si>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</si>
  <si>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</si>
  <si>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</si>
  <si>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</si>
  <si>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</si>
  <si>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</si>
  <si>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</si>
  <si>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</si>
  <si>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</si>
  <si>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</si>
  <si>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</si>
  <si>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</si>
  <si>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</si>
  <si>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</si>
  <si>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</si>
  <si>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</si>
  <si>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</si>
  <si>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</si>
  <si>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</si>
  <si>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</si>
  <si>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</si>
  <si>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</si>
  <si>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</si>
  <si>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</si>
  <si>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</si>
  <si>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</si>
  <si>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</si>
  <si>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</si>
  <si>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</si>
  <si>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</si>
  <si>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</si>
  <si>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</si>
  <si>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</si>
  <si>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</si>
  <si>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</si>
  <si>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</si>
  <si>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</si>
  <si>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</si>
  <si>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</si>
  <si>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</si>
  <si>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</si>
  <si>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</si>
  <si>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</si>
  <si>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</si>
  <si>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</si>
  <si>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</si>
  <si>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</si>
  <si>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</si>
  <si>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</si>
  <si>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</si>
  <si>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</si>
  <si>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</si>
  <si>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</si>
  <si>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</si>
  <si>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</si>
  <si>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</si>
  <si>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</si>
  <si>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</si>
  <si>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</si>
  <si>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</si>
  <si>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</si>
  <si>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</si>
  <si>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</si>
  <si>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</si>
  <si>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</si>
  <si>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</si>
  <si>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</si>
  <si>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</si>
  <si>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</si>
  <si>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</si>
  <si>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</si>
  <si>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</si>
  <si>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</si>
  <si>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</si>
  <si>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</si>
  <si>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</si>
  <si>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</si>
  <si>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</si>
  <si>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</si>
  <si>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</si>
  <si>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</si>
  <si>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</si>
  <si>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</si>
  <si>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</si>
  <si>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</si>
  <si>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</si>
  <si>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</si>
  <si>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</si>
  <si>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</si>
  <si>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</si>
  <si>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</si>
  <si>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</si>
  <si>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</si>
  <si>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</si>
  <si>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</si>
  <si>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</si>
  <si>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</si>
  <si>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</si>
  <si>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</si>
  <si>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</si>
  <si>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</si>
  <si>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</si>
  <si>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</si>
  <si>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</si>
  <si>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</si>
  <si>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</si>
  <si>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</si>
  <si>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</si>
  <si>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</si>
  <si>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</si>
  <si>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</si>
  <si>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</si>
  <si>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</si>
  <si>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</si>
  <si>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</si>
  <si>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</si>
  <si>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</si>
  <si>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</si>
  <si>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</si>
  <si>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</si>
  <si>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</si>
  <si>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</si>
  <si>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</si>
  <si>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</si>
  <si>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</si>
  <si>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</si>
  <si>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</si>
  <si>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</si>
  <si>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</si>
  <si>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</si>
  <si>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</si>
  <si>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</si>
  <si>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</si>
  <si>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</si>
  <si>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</si>
  <si>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</si>
  <si>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</si>
  <si>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</si>
  <si>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</si>
  <si>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</si>
  <si>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</si>
  <si>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</si>
  <si>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</si>
  <si>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</si>
  <si>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</si>
  <si>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</si>
  <si>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</si>
  <si>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</si>
  <si>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</si>
  <si>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</si>
  <si>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</si>
  <si>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</si>
  <si>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</si>
  <si>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</si>
  <si>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</si>
  <si>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</si>
  <si>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</si>
  <si>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</si>
  <si>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</si>
  <si>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</si>
  <si>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</si>
  <si>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</si>
  <si>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</si>
  <si>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</si>
  <si>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</si>
  <si>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</si>
  <si>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</si>
  <si>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</si>
  <si>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</si>
  <si>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</si>
  <si>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</si>
  <si>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</si>
  <si>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</si>
  <si>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</si>
  <si>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</si>
  <si>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</si>
  <si>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</si>
  <si>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</si>
  <si>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</si>
  <si>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</si>
  <si>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</si>
  <si>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</si>
  <si>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</si>
  <si>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</si>
  <si>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</si>
  <si>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</si>
  <si>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</si>
  <si>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</si>
  <si>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</si>
  <si>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</si>
  <si>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</si>
  <si>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</si>
  <si>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</si>
  <si>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</si>
  <si>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</si>
  <si>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</si>
  <si>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</si>
  <si>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</si>
  <si>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</si>
  <si>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</si>
  <si>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</si>
  <si>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</si>
  <si>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</si>
  <si>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</si>
  <si>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</si>
  <si>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</si>
  <si>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</si>
  <si>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</si>
  <si>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</si>
  <si>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</si>
  <si>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</si>
  <si>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</si>
  <si>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</si>
  <si>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</si>
  <si>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</si>
  <si>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</si>
  <si>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</si>
  <si>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</si>
  <si>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</si>
  <si>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</si>
  <si>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</si>
  <si>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</si>
  <si>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</si>
  <si>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</si>
  <si>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</si>
  <si>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</si>
  <si>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</si>
  <si>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</si>
  <si>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</si>
  <si>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</si>
  <si>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</si>
  <si>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</si>
  <si>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</si>
  <si>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</si>
  <si>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</si>
  <si>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</si>
  <si>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</si>
  <si>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</si>
  <si>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</si>
  <si>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</si>
  <si>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</si>
  <si>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</si>
  <si>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</si>
  <si>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</si>
  <si>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</si>
  <si>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</si>
  <si>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</si>
  <si>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</si>
  <si>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</si>
  <si>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</si>
  <si>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</si>
  <si>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</si>
  <si>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</si>
  <si>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</si>
  <si>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</si>
  <si>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</si>
  <si>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</si>
  <si>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</si>
  <si>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</si>
  <si>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</si>
  <si>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</si>
  <si>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</si>
  <si>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</si>
  <si>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</si>
  <si>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</si>
  <si>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</si>
  <si>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</si>
  <si>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</si>
  <si>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</si>
  <si>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</si>
  <si>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</si>
  <si>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</si>
  <si>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</si>
  <si>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</si>
  <si>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</si>
  <si>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</si>
  <si>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</si>
  <si>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</si>
  <si>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</si>
  <si>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</si>
  <si>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</si>
  <si>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</si>
  <si>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</si>
  <si>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</si>
  <si>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</si>
  <si>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</si>
  <si>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</si>
  <si>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</si>
  <si>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</si>
  <si>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</si>
  <si>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</si>
  <si>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</si>
  <si>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</si>
  <si>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</si>
  <si>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</si>
  <si>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</si>
  <si>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</si>
  <si>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</si>
  <si>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</si>
  <si>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</si>
  <si>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</si>
  <si>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</si>
  <si>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</si>
  <si>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</si>
  <si>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</si>
  <si>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</si>
  <si>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</si>
  <si>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</si>
  <si>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</si>
  <si>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</si>
  <si>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</si>
  <si>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</si>
  <si>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</si>
  <si>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</si>
  <si>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</si>
  <si>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</si>
  <si>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</si>
  <si>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</si>
  <si>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</si>
  <si>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</si>
  <si>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</si>
  <si>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</si>
  <si>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</si>
  <si>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</si>
  <si>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</si>
  <si>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</si>
  <si>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</si>
  <si>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</si>
  <si>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</si>
  <si>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</si>
  <si>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</si>
  <si>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</si>
  <si>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</si>
  <si>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</si>
  <si>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</si>
  <si>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</si>
  <si>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</si>
  <si>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</si>
  <si>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</si>
  <si>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</si>
  <si>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</si>
  <si>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</si>
  <si>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</si>
  <si>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</si>
  <si>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</si>
  <si>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</si>
  <si>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</si>
  <si>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</si>
  <si>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</si>
  <si>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</si>
  <si>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</si>
  <si>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</si>
  <si>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</si>
  <si>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</si>
  <si>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</si>
  <si>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</si>
  <si>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</si>
  <si>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</si>
  <si>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</si>
  <si>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</si>
  <si>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</si>
  <si>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</si>
  <si>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</si>
  <si>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</si>
  <si>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</si>
  <si>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</si>
  <si>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</si>
  <si>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</si>
  <si>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</si>
  <si>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</si>
  <si>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</si>
  <si>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</si>
  <si>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</si>
  <si>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</si>
  <si>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</si>
  <si>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</si>
  <si>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</si>
  <si>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</si>
  <si>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</si>
  <si>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</si>
  <si>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</si>
  <si>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</si>
  <si>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</si>
  <si>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</si>
  <si>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</si>
  <si>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</si>
  <si>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</si>
  <si>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</si>
  <si>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</si>
  <si>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</si>
  <si>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</si>
  <si>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</si>
  <si>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</si>
  <si>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</si>
  <si>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</si>
  <si>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</si>
  <si>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</si>
  <si>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</si>
  <si>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</si>
  <si>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</si>
  <si>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</si>
  <si>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</si>
  <si>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</si>
  <si>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</si>
  <si>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</si>
  <si>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</si>
  <si>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</si>
  <si>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</si>
  <si>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</si>
  <si>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</si>
  <si>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</si>
  <si>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</si>
  <si>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</si>
  <si>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</si>
  <si>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</si>
  <si>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</si>
  <si>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</si>
  <si>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</si>
  <si>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</si>
  <si>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</si>
  <si>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</si>
  <si>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</si>
  <si>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</si>
  <si>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</si>
  <si>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</si>
  <si>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</si>
  <si>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</si>
  <si>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</si>
  <si>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</si>
  <si>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</si>
  <si>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</si>
  <si>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</si>
  <si>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</si>
  <si>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</si>
  <si>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</si>
  <si>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</si>
  <si>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</si>
  <si>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</si>
  <si>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</si>
  <si>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</si>
  <si>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</si>
  <si>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</si>
  <si>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</si>
  <si>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</si>
  <si>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</si>
  <si>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</si>
  <si>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</si>
  <si>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</si>
  <si>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</si>
  <si>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</si>
  <si>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</si>
  <si>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</si>
  <si>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</si>
  <si>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</si>
  <si>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</si>
  <si>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</si>
  <si>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</si>
  <si>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</si>
  <si>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</si>
  <si>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</si>
  <si>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</si>
  <si>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</si>
  <si>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</si>
  <si>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</si>
  <si>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</si>
  <si>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</si>
  <si>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</si>
  <si>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</si>
  <si>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</si>
  <si>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</si>
  <si>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</si>
  <si>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</si>
  <si>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</si>
  <si>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</si>
  <si>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</si>
  <si>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</si>
  <si>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</si>
  <si>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</si>
  <si>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</si>
  <si>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</si>
  <si>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</si>
  <si>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</si>
  <si>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</si>
  <si>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</si>
  <si>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</si>
  <si>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</si>
  <si>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</si>
  <si>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</si>
  <si>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</si>
  <si>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</si>
  <si>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</si>
  <si>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</si>
  <si>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</si>
  <si>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</si>
  <si>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</si>
  <si>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</si>
  <si>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</si>
  <si>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</si>
  <si>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</si>
  <si>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</si>
  <si>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</si>
  <si>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</si>
  <si>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</si>
  <si>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</si>
  <si>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</si>
  <si>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</si>
  <si>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</si>
  <si>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</si>
  <si>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</si>
  <si>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</si>
  <si>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</si>
  <si>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</si>
  <si>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</si>
  <si>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</si>
  <si>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</si>
  <si>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</si>
  <si>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</si>
  <si>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</si>
  <si>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</si>
  <si>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</si>
  <si>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</si>
  <si>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</si>
  <si>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</si>
  <si>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</si>
  <si>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</si>
  <si>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</si>
  <si>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</si>
  <si>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</si>
  <si>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</si>
  <si>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</si>
  <si>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</si>
  <si>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</si>
  <si>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</si>
  <si>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</si>
  <si>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</si>
  <si>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</si>
  <si>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</si>
  <si>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</si>
  <si>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</si>
  <si>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</si>
  <si>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</si>
  <si>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</si>
  <si>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</si>
  <si>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</si>
  <si>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</si>
  <si>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</si>
  <si>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</si>
  <si>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</si>
  <si>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</si>
  <si>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</si>
  <si>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</si>
  <si>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</si>
  <si>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</si>
  <si>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</si>
  <si>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</si>
  <si>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</si>
  <si>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</si>
  <si>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</si>
  <si>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</si>
  <si>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</si>
  <si>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</si>
  <si>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</si>
  <si>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</si>
  <si>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</si>
  <si>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</si>
  <si>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</si>
  <si>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</si>
  <si>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</si>
  <si>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</si>
  <si>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</si>
  <si>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</si>
  <si>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</si>
  <si>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</si>
  <si>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</si>
  <si>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</si>
  <si>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</si>
  <si>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</si>
  <si>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</si>
  <si>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</si>
  <si>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</si>
  <si>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</si>
  <si>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</si>
  <si>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</si>
  <si>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</si>
  <si>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</si>
  <si>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</si>
  <si>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</si>
  <si>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</si>
  <si>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</si>
  <si>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</si>
  <si>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</si>
  <si>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</si>
  <si>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</si>
  <si>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</si>
  <si>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</si>
  <si>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</si>
  <si>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</si>
  <si>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</si>
  <si>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</si>
  <si>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</si>
  <si>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</si>
  <si>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</si>
  <si>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</si>
  <si>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</si>
  <si>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</si>
  <si>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</si>
  <si>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</si>
  <si>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</si>
  <si>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</si>
  <si>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</si>
  <si>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</si>
  <si>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</si>
  <si>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</si>
  <si>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</si>
  <si>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</si>
  <si>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</si>
  <si>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</si>
  <si>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</si>
  <si>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</si>
  <si>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</si>
  <si>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</si>
  <si>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</si>
  <si>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</si>
  <si>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</si>
  <si>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</si>
  <si>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</si>
  <si>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</si>
  <si>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</si>
  <si>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</si>
  <si>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</si>
  <si>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</si>
  <si>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</si>
  <si>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</si>
  <si>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</si>
  <si>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</si>
  <si>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</si>
  <si>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</si>
  <si>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</si>
  <si>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</si>
  <si>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</si>
  <si>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</si>
  <si>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</si>
  <si>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</si>
  <si>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</si>
  <si>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</si>
  <si>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</si>
  <si>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</si>
  <si>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</si>
  <si>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</si>
  <si>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</si>
  <si>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</si>
  <si>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</si>
  <si>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</si>
  <si>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</si>
  <si>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</si>
  <si>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</si>
  <si>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</si>
  <si>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</si>
  <si>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</si>
  <si>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</si>
  <si>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</si>
  <si>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</si>
  <si>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</si>
  <si>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</si>
  <si>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</si>
  <si>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</si>
  <si>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</si>
  <si>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</si>
  <si>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</si>
  <si>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</si>
  <si>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</si>
  <si>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</si>
  <si>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</si>
  <si>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</si>
  <si>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</si>
  <si>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</si>
  <si>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</si>
  <si>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</si>
  <si>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</si>
  <si>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</si>
  <si>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</si>
  <si>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</si>
  <si>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</si>
  <si>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</si>
  <si>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</si>
  <si>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</si>
  <si>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</si>
  <si>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</si>
  <si>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</si>
  <si>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</si>
  <si>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</si>
  <si>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</si>
  <si>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</si>
  <si>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</si>
  <si>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</si>
  <si>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</si>
  <si>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</si>
  <si>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</si>
  <si>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</si>
  <si>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</si>
  <si>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</si>
  <si>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</si>
  <si>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</si>
  <si>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</si>
  <si>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</si>
  <si>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</si>
  <si>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</si>
  <si>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</si>
  <si>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</si>
  <si>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</si>
  <si>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</si>
  <si>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</si>
  <si>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</si>
  <si>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10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</si>
  <si>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</si>
  <si>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</si>
  <si>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</si>
  <si>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</si>
  <si>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</si>
  <si>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</si>
  <si>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</si>
  <si>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20 mins </t>
  </si>
  <si>
    <t>TT-20251007-01451 // NA</t>
  </si>
  <si>
    <t>tlt0380</t>
  </si>
  <si>
    <t xml:space="preserve">sceco black out in TLT area team save hub // mail sent to downgrade </t>
  </si>
  <si>
    <t>tlt0376</t>
  </si>
  <si>
    <t>trb0419</t>
  </si>
  <si>
    <t xml:space="preserve">ETA 40 mins </t>
  </si>
  <si>
    <t>PCM-20251007-00001513</t>
  </si>
  <si>
    <t xml:space="preserve">down again since 2025-10-07 14:55:42 //  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</si>
</sst>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2" totalsRowShown="0" headerRowDxfId="15" dataDxfId="14" headerRowBorderDxfId="12" tableBorderDxfId="13">
  <autoFilter ref="A1:L2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274.69933078703616</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45937.647756481485</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45937.647756481485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45937.647756481485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45937.647756481485</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45937.647756481485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45937.647756481485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45937.647756481485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45937.647756481485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45937.647756481485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45937.647756481485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45937.647756481485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45937.647756481485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45937.647756481485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45937.647756481485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45937.647756481485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45937.647756481485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45937.647756481485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45937.647756481485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45937.647756481485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45937.647756481485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45937.647756481485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45937.647756481485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45937.647756481485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45937.647756481485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45937.647756481485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45937.647756481485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45937.647756481485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45937.647756481485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45937.647756481485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45937.647756481485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45937.647756481485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45937.647756481485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45937.647756481485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45937.647756481485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45937.647756481485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45937.647756481485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45937.647756481485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45937.647756481485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45937.647756481485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45937.647756481485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45937.647756481485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45937.647756481485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45937.647756481485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45937.647756481485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45937.647756481485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45937.647756481485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45937.647756481485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45937.647756481485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45937.647756481485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45937.647756481485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45937.647756481485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45937.647756481485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45937.647756481485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45937.647756481485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45937.647756481485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45937.647756481485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45937.647756481485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45937.647756481485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45937.647756481485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45937.647756481485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45937.647756481485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45937.647756481485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45937.647756481485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45937.647756481485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45937.647756481485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45937.647756481485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45937.647756481485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45937.647756481485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45937.647756481485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45937.647756481485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45937.647756481485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45937.647756481485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45937.647756481485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45937.647756481485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45937.647756481485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45937.647756481485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45937.647756481485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45937.647756481485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45937.647756481485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45937.647756481485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45937.647756481485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45937.647756481485</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45937.647756481485</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45937.647756481485</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0AEE31EC-77EC-4EE9-85DE-1FDE5693B8A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130.92067314815358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112.64791851852351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45937.647756481485</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45937.647756481485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45937.647756481485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45937.647756481485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45937.647756481485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45937.647756481485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45937.647756481485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45937.647756481485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45937.647756481485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45937.647756481485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45937.647756481485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45937.647756481485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45937.647756481485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45937.647756481485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45937.647756481485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45937.647756481485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45937.647756481485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45937.647756481485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45937.647756481485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45937.647756481485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45937.647756481485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45937.647756481485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45937.647756481485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45937.647756481485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45937.647756481485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45937.647756481485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45937.647756481485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45937.647756481485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45937.647756481485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45937.647756481485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45937.647756481485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45937.647756481485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45937.647756481485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45937.647756481485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45937.647756481485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45937.647756481485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45937.647756481485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45937.647756481485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45937.647756481485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45937.647756481485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45937.647756481485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45937.647756481485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45937.647756481485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45937.647756481485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45937.647756481485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45937.647756481485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45937.647756481485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45937.647756481485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45937.647756481485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45937.647756481485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45937.647756481485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45937.647756481485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45937.647756481485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45937.647756481485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45937.647756481485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45937.647756481485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45937.647756481485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45937.647756481485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45937.647756481485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45937.647756481485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45937.647756481485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45937.647756481485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45937.647756481485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45937.647756481485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45937.647756481485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45937.647756481485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45937.647756481485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45937.647756481485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45937.647756481485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45937.647756481485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45937.647756481485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45937.647756481485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45937.647756481485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45937.647756481485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45937.647756481485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45937.647756481485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45937.647756481485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45937.647756481485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45937.647756481485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45937.647756481485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45937.647756481485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45937.647756481485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45937.647756481485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45937.647756481485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45937.647756481485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45937.647756481485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45937.647756481485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45937.647756481485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45937.647756481485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45937.647756481485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45937.647756481485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45937.647756481485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45937.647756481485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45937.647756481485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45937.647756481485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45937.647756481485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45937.647756481485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45937.647756481485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45937.647756481485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45937.647756481485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45937.647756481485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45937.647756481485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45937.647756481485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45937.647756481485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45937.647756481485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45937.647756481485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45937.647756481485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45937.647756481485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45937.647756481485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45937.647756481485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45937.647756481485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45937.647756481485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45937.647756481485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45937.647756481485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45937.647756481485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45937.647756481485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45937.647756481485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45937.647756481485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45937.647756481485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45937.647756481485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45937.647756481485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45937.647756481485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45937.647756481485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45937.647756481485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45937.647756481485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45937.647756481485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45937.647756481485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45937.647756481485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45937.647756481485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45937.647756481485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45937.647756481485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45937.647756481485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45937.647756481485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45937.647756481485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45937.647756481485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45937.647756481485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45937.647756481485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45937.647756481485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45937.647756481485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45937.647756481485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45937.647756481485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45937.647756481485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45937.647756481485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45937.647756481485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45937.647756481485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45937.647756481485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45937.647756481485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45937.647756481485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45937.647756481485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45937.647756481485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45937.647756481485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45937.647756481485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45937.647756481485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45937.647756481485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45937.647756481485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45937.647756481485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45937.647756481485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45937.647756481485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45937.647756481485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45937.647756481485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45937.647756481485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45937.647756481485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45937.647756481485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45937.647756481485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45937.647756481485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45937.647756481485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45937.647756481485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45937.647756481485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45937.647756481485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45937.647756481485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45937.647756481485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45937.647756481485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45937.647756481485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45937.647756481485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45937.647756481485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45937.647756481485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45937.647756481485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45937.647756481485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45937.647756481485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45937.647756481485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45937.647756481485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45937.647756481485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45937.647756481485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45937.647756481485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45937.647756481485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45937.647756481485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45937.647756481485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45937.647756481485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45937.647756481485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45937.647756481485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45937.647756481485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45937.647756481485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45937.647756481485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45937.647756481485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45937.647756481485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45937.647756481485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45937.647756481485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45937.647756481485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45937.647756481485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45937.647756481485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45937.647756481485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45937.647756481485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45937.647756481485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45937.647756481485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45937.647756481485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45937.647756481485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45937.647756481485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45937.647756481485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45937.647756481485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45937.647756481485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45937.647756481485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45937.647756481485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45937.647756481485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45937.647756481485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45937.647756481485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45937.647756481485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45937.647756481485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45937.647756481485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45937.647756481485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45937.647756481485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45937.647756481485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45937.647756481485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45937.647756481485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45937.647756481485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45937.647756481485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45937.647756481485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45937.647756481485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45937.647756481485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45937.647756481485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45937.647756481485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45937.647756481485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45937.647756481485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45937.647756481485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45937.647756481485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45937.647756712962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45937.647756712962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45937.647756712962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45937.647756712962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45937.647756712962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45937.647756712962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45937.647756712962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45937.647756712962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45937.647756712962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45937.647756712962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45937.647756712962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45937.647756712962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45937.647756712962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45937.647756712962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45937.647756712962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45937.647756712962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45937.647756712962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45937.647756712962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45937.647756712962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45937.647756712962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45937.647756712962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45937.647756712962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45937.647756712962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45937.647756712962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45937.647756712962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45937.647756712962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45937.647756712962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45937.647756712962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45937.647756712962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45937.647756712962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45937.647756712962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45937.647756712962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45937.647756712962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45937.647756712962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45937.647756712962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45937.647756712962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45937.647756712962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45937.647756712962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45937.647756712962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45937.647756712962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45937.647756712962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45937.647756712962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45937.647756712962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45937.647756712962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45937.647756712962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45937.647756712962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45937.647756712962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45937.647756712962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45937.647756712962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45937.647756712962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45937.647756712962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45937.647756712962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45937.647756712962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45937.647756712962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45937.647756712962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45937.647756712962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45937.647756712962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45937.647756712962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45937.647756712962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45937.647756712962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45937.647756712962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45937.647756712962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45937.647756712962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45937.647756712962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45937.647756712962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45937.647756712962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45937.647756712962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45937.647756712962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45937.647756712962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45937.647756712962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45937.647756712962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45937.647756712962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45937.647756712962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45937.647756712962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45937.647756712962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45937.647756712962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45937.647756712962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45937.647756712962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45937.647756712962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45937.647756712962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45937.647756712962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45937.647756712962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45937.647756712962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45937.647756712962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45937.647756712962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45937.647756712962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45937.647756712962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45937.647756712962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45937.647756712962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45937.647756712962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45937.647756712962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45937.647756712962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45937.647756712962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45937.647756712962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45937.647756712962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45937.647756712962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45937.647756712962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45937.647756712962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45937.647756712962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45937.647756712962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45937.647756712962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45937.647756712962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45937.647756712962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45937.647756712962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45937.647756712962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45937.647756712962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45937.647756712962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45937.647756712962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45937.647756712962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45937.647756712962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45937.647756712962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45937.647756712962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45937.647756712962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45937.647756712962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45937.647756712962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45937.647756712962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45937.647756712962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45937.647756712962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45937.647756712962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45937.647756712962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45937.647756712962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45937.647756712962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45937.647756712962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45937.647756712962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45937.647756712962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45937.647756712962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45937.647756712962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45937.647756712962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45937.647756712962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45937.647756712962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45937.647756712962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45937.647756712962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45937.647756712962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45937.647756712962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45937.647756712962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45937.647756712962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45937.647756712962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45937.647756712962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45937.647756712962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45937.647756712962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45937.647756712962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45937.647756712962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45937.647756712962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45937.647756712962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45937.647756712962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45937.647756712962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45937.647756712962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45937.647756712962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45937.647756712962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45937.647756712962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45937.647756712962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45937.647756712962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45937.647756712962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45937.647756712962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45937.647756712962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45937.647756712962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45937.647756712962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45937.647756712962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45937.647756712962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45937.647756712962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45937.647756712962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45937.647756712962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45937.647756712962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45937.647756712962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45937.647756712962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45937.647756712962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45937.647756712962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45937.647756712962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45937.647756712962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45937.647756712962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45937.647756712962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45937.647756712962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45937.647756712962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45937.647756712962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45937.647756712962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45937.647756712962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45937.647756712962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45937.647756712962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45937.647756712962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45937.647756712962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45937.647756712962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45937.647756712962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45937.647756712962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45937.647756712962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45937.647756712962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45937.647756712962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45937.647756712962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45937.647756712962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45937.647756712962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45937.647756712962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45937.647756712962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45937.647756712962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45937.647756712962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45937.647756712962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45937.647756712962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45937.647756712962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45937.647756712962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45937.647756712962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45937.647756712962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45937.647756712962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45937.647756712962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45937.647756712962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45937.647756712962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45937.647756712962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45937.647756712962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45937.647756712962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45937.647756712962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45937.647756712962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45937.647756712962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45937.647756712962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45937.647756712962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45937.647756712962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45937.647756712962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45937.647756712962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45937.647756712962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45937.647756712962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45937.647756712962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45937.647756712962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45937.647756712962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45937.647756712962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45937.647756712962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45937.647756712962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45937.647756712962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45937.647756712962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45937.647756712962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45937.647756712962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45937.647756712962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45937.647756712962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45937.647756712962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45937.647756712962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45937.647756712962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45937.647756712962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45937.647756712962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45937.647756712962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45937.647756712962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45937.647756712962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45937.647756712962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45937.647756712962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45937.647756712962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45937.647756712962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45937.647756712962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45937.647756712962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45937.647756712962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45937.647756712962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45937.647756712962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45937.647756712962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45937.647756712962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45937.647756712962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45937.647756712962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45937.647756712962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45937.647756712962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45937.647756712962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45937.647756712962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45937.647756712962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45937.647756712962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45937.647756712962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45937.647756712962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45937.647756712962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45937.647756712962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45937.647756712962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45937.647756712962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45937.647756712962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45937.647756712962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45937.647756712962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45937.647756712962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45937.647756712962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45937.647756712962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45937.647756712962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45937.647756712962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45937.647756712962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45937.647756712962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45937.647756712962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45937.647756712962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45937.647756712962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45937.647756712962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45937.647756712962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45937.647756712962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45937.647756712962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45937.647756712962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45937.647756712962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45937.647756712962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45937.647756712962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45937.647756712962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45937.647756712962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45937.647756712962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45937.647756712962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45937.647756712962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45937.647756712962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45937.647756712962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45937.647756712962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45937.647756712962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45937.647756712962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45937.647756712962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45937.647756712962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45937.647756712962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45937.647756712962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45937.647756712962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45937.647756712962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45937.647756712962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45937.647756712962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45937.647756712962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45937.647756712962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45937.647756712962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45937.647756712962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45937.647756712962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45937.647756712962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45937.647756712962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45937.647756712962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45937.647756712962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45937.647756712962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45937.647756712962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45937.647756712962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45937.647756712962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45937.647756712962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45937.647756712962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45937.647756712962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45937.647756712962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45937.647756712962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45937.647756712962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45937.647756712962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45937.647756712962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45937.647756712962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45937.647756712962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45937.647756712962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45937.647756712962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45937.647756712962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45937.647756712962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45937.647756712962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45937.647756712962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45937.647756712962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45937.647756712962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45937.647756712962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45937.647756712962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45937.647756712962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45937.647756712962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45937.647756712962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45937.647756712962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45937.647756712962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45937.647756712962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45937.647756712962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45937.647756712962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45937.647756712962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45937.647756712962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45937.647756712962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45937.647756712962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45937.647756712962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45937.647756712962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45937.647756712962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45937.647756712962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45937.647756712962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45937.647756712962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45937.647756712962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45937.647756712962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45937.647756712962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45937.647756712962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45937.647756712962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45937.647756712962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45937.647756712962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45937.647756712962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45937.647756712962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45937.647756712962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45937.647756712962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45937.647756712962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45937.647756712962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45937.647756712962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45937.647756712962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45937.647756712962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45937.647756712962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45937.647756712962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45937.647756712962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45937.647756712962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45937.647756712962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45937.647756712962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45937.647756712962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45937.647756712962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45937.647756712962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45937.647756712962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45937.647756712962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45937.647756712962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45937.647756712962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45937.647756712962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45937.647756712962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45937.647756712962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45937.647756712962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45937.647756712962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45937.647756712962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45937.647756712962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45937.647756712962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45937.647756712962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45937.647756712962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45937.647756712962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45937.647756712962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45937.647756712962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45937.647756712962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45937.647756712962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45937.647756712962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45937.647756712962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45937.647756712962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45937.647756712962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45937.647756712962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45937.647756712962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45937.647756712962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45937.647756712962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45937.647756712962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45937.647756712962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45937.647756712962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45937.647756712962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45937.647756712962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45937.647756712962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45937.647756712962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45937.647756712962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45937.647756712962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45937.647756712962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45937.647756712962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45937.647756712962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45937.647756712962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45937.647756712962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45937.647756712962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45937.647756712962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45937.647756712962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45937.647756712962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45937.647756712962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45937.647756712962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45937.647756712962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45937.647756712962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45937.647756712962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45937.647756712962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45937.647756712962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45937.647756712962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45937.647756712962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45937.647756712962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45937.647756712962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45937.647756712962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45937.647756712962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45937.647756712962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45937.647756712962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45937.647756712962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45937.647756712962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45937.647756712962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45937.647756712962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45937.647756712962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45937.647756712962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45937.647756712962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45937.647756712962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45937.647756712962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45937.647756712962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45937.647756712962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45937.647756712962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45937.647756712962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45937.647756712962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45937.647756712962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45937.647756712962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45937.647756712962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45937.647756712962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45937.647756712962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45937.647756712962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45937.647756712962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45937.647756712962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45937.647756712962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45937.647756712962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45937.647756712962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45937.647756712962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45937.647756712962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45937.647756712962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45937.647756712962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45937.647756712962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45937.647756712962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45937.647756712962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45937.647756712962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45937.647756712962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45937.647756712962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45937.647756712962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45937.647756712962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45937.647756712962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45937.647756712962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45937.647756712962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45937.647756712962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45937.647756712962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45937.647756712962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45937.647756712962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45937.647756712962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45937.647756712962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45937.647756712962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45937.647756712962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45937.647756712962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45937.647756712962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45937.647756712962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45937.647756712962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45937.647756712962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45937.647756712962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45937.647756712962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45937.647756712962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45937.647756712962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45937.647756712962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45937.647756712962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45937.647756712962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45937.647756712962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45937.647756712962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45937.647756712962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45937.647756712962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45937.647756712962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45937.647756712962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45937.647756712962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45937.647756712962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45937.647756712962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45937.647756712962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45937.647756712962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45937.647756712962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45937.647756712962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45937.647756712962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45937.647756712962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45937.647756712962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45937.647756712962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45937.647756712962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45937.647756712962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45937.647756712962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45937.647756712962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45937.647756712962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45937.647756712962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45937.647756712962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45937.647756712962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45937.647756712962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45937.647756712962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45937.647756712962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45937.647756712962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45937.647756712962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45937.647756712962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45937.647756712962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45937.647756712962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45937.647756712962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45937.647756712962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45937.647756712962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45937.647756712962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45937.647756712962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45937.647756712962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45937.647756712962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45937.647756712962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45937.647756712962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45937.647756712962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45937.647756712962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45937.647756712962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45937.647756712962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45937.647756712962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45937.647756712962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45937.647756712962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45937.647756712962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45937.647756712962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45937.647756712962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45937.647756712962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45937.647756712962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45937.647756712962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45937.647756712962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45937.647756712962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45937.647756712962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45937.647756712962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45937.647756712962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45937.647756712962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45937.647756712962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45937.647756712962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45937.647756712962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45937.647756712962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45937.647756712962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45937.647756712962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45937.647756712962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45937.647756712962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45937.647756712962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45937.647756712962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45937.647756712962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45937.647756712962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45937.647756712962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45937.647756712962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45937.647756712962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45937.647756712962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45937.647756712962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45937.647756712962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45937.647756712962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45937.647756712962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45937.647756712962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45937.647756712962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45937.647756712962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45937.647756712962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45937.647756712962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45937.647756712962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45937.647756712962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45937.647756712962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45937.647756712962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45937.647756712962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45937.647756712962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45937.647756712962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45937.647756712962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45937.647756712962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45937.647756712962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45937.647756712962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45937.647756712962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45937.647756712962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45937.647756712962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45937.647756712962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45937.647756712962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45937.647756712962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45937.647756712962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45937.647756712962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45937.647756712962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45937.647756712962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45937.647756712962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45937.647756712962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45937.647756712962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45937.647756712962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45937.647756712962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45937.647756712962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45937.647756712962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45937.647756712962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45937.647756712962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45937.647756712962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45937.647756712962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45937.647756712962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45937.647756712962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45937.647756712962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45937.647756712962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45937.647756712962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45937.647756712962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45937.647756712962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45937.647756712962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45937.647756712962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45937.647756712962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45937.647756712962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45937.647756712962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45937.647756712962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45937.647756712962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45937.647756712962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45937.647756712962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45937.647756712962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45937.647756712962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45937.647756712962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45937.647756712962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45937.647756712962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45937.647756712962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45937.647756712962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45937.647756712962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45937.647756712962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45937.647756712962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45937.647756712962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45937.647756712962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45937.647756712962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45937.647756712962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45937.647756712962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45937.647756712962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45937.647756712962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45937.647756712962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45937.647756712962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45937.647756712962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45937.647756712962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45937.647756712962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45937.647756712962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45937.647756712962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45937.647756712962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45937.647756712962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45937.647756712962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45937.647756712962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45937.647756712962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45937.647756712962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45937.647756712962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45937.647756712962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45937.647756712962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45937.647756712962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45937.647756712962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45937.647756712962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45937.647756712962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45937.647756712962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45937.647756712962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45937.647756712962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45937.647756712962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45937.647756712962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45937.647756712962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45937.647756712962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45937.647756712962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45937.647756712962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45937.647756712962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45937.647756712962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45937.647756712962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45937.647756712962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45937.647756712962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45937.647756712962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45937.647756712962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45937.647756712962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45937.647756712962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45937.647756712962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45937.647756712962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45937.647756712962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45937.647756712962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45937.647756712962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45937.647756712962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45937.647756712962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45937.647756712962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45937.647756712962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45937.647756712962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45937.647756712962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45937.647756712962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45937.647756712962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45937.647756712962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45937.647756712962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45937.647756712962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45937.647756712962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45937.647756712962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45937.647756712962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45937.647756712962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45937.647756712962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45937.647756712962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45937.647756712962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45937.647756712962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45937.647756712962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45937.647756712962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45937.647756712962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45937.647756712962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45937.647756712962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45937.647756712962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45937.647756712962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45937.647756712962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45937.647756712962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45937.647756712962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45937.647756712962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45937.647756712962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45937.647756712962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45937.647756712962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45937.647756712962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45937.647756712962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45937.647756712962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45937.647756712962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45937.647756712962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45937.647756712962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45937.647756712962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45937.647756712962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45937.647756712962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45937.647756712962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45937.647756712962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45937.647756712962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45937.647756712962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45937.647756712962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45937.647756712962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45937.647756712962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45937.647756712962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45937.647756712962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45937.647756712962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45937.647756712962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45937.647756712962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45937.647756712962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45937.647756712962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45937.647756712962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45937.647756712962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45937.647756712962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45937.647756712962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45937.647756712962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45937.647756712962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45937.647756712962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45937.647756712962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45937.647756712962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45937.647756712962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45937.647756712962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45937.647756712962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45937.647756712962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45937.647756712962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45937.647756712962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45937.647756712962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45937.647756712962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45937.647756712962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45937.647756712962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45937.647756712962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45937.647756712962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45937.647756712962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45937.647756712962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45937.647756712962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45937.647756712962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45937.647756712962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45937.647756712962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45937.647756712962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45937.647756712962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45937.647756712962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45937.647756712962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45937.647756712962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45937.647756712962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45937.647756712962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45937.647756712962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45937.647756712962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45937.647756712962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45937.647756712962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45937.647756712962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45937.647756712962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45937.647756712962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45937.647756712962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45937.647756712962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45937.647756712962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45937.647756712962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45937.647756712962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45937.647756712962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45937.647756712962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45937.647756712962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45937.647756712962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45937.647756712962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45937.647756712962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45937.647756712962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45937.647756712962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45937.647756712962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45937.647756712962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45937.647756712962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45937.647756712962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45937.647756712962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45937.647756712962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45937.647756712962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45937.647756712962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45937.647756712962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45937.647756712962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45937.647756712962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45937.647756712962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45937.647756712962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45937.647756712962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45937.647756712962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45937.647756712962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45937.647756712962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45937.647756712962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45937.647756712962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45937.647756712962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45937.647756712962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45937.647756712962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45937.647756712962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45937.647756712962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45937.647756712962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45937.647756712962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45937.647756712962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45937.647756712962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45937.647756712962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45937.647756712962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45937.647756712962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45937.647756712962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45937.647756712962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45937.647756712962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45937.647756712962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45937.647756712962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45937.647756712962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45937.647756712962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45937.647756712962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45937.647756712962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45937.647756712962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45937.647756712962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45937.647756712962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45937.647756712962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45937.647756712962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45937.647756712962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45937.647756712962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45937.647756712962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45937.647756712962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45937.647756712962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45937.647756712962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45937.647756712962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45937.647756712962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45937.647756712962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45937.647756712962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45937.647756712962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45937.647756712962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45937.647756712962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45937.647756712962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45937.647756712962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45937.647756712962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45937.647756712962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45937.647756712962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45937.647756712962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45937.647756712962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45937.647756712962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45937.647756712962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45937.647756712962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45937.647756712962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45937.647756712962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45937.647756712962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45937.647756712962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45937.647756712962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45937.647756712962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45937.647756712962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45937.647756712962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45937.647756712962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45937.647756712962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45937.647756712962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45937.647756712962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45937.647756712962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45937.647756712962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45937.647756712962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45937.647756712962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45937.647756712962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45937.647756712962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45937.647756712962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45937.647756712962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45937.647756712962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45937.647756712962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45937.647756712962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45937.647756712962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45937.647756712962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45937.647756712962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45937.647756712962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45937.647756712962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45937.647756712962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45937.647756712962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45937.647756712962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45937.647756712962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45937.647756712962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45937.647756712962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45937.647756712962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45937.647756712962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45937.647756712962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45937.647756712962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45937.647756712962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45937.647756712962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45937.647756712962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45937.647756712962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45937.647756712962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45937.647756712962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45937.647756712962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45937.647756712962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45937.647756712962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45937.647756712962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45937.647756712962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45937.647756712962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45937.647756712962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45937.647756712962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45937.647756712962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45937.647756712962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45937.647756712962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45937.647756712962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45937.647756712962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45937.647756712962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45937.647756712962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45937.647756712962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45937.647756712962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45937.647756712962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45937.647756712962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45937.647756712962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45937.647756712962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45937.647756712962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45937.647756712962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45937.647756712962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45937.647756712962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45937.647756712962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45937.647756712962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45937.647756712962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45937.647756712962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45937.647756712962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45937.647756712962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45937.647756712962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45937.647756712962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45937.647756712962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45937.647756712962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45937.647756712962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45937.647756712962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45937.647756712962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45937.647756712962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45937.647756712962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45937.647756712962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45937.647756712962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45937.647756712962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45937.647756712962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45937.647756712962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45937.647756712962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45937.647756712962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45937.647756712962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45937.647756712962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45937.647756712962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45937.647756712962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45937.647756712962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45937.647756712962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45937.647756712962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45937.647756712962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45937.647756712962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45937.647756712962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45937.647756712962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45937.647756712962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45937.647756712962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45937.647756712962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45937.647756712962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45937.647756712962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45937.647756712962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45937.647756712962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45937.647756712962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45937.647756712962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45937.647756712962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45937.647756712962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45937.647756712962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45937.647756712962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45937.647756712962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45937.647756712962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45937.647756712962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45937.647756712962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45937.647756712962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45937.647756712962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45937.647756712962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45937.647756712962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45937.647756712962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45937.647756712962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45937.647756712962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45937.647756712962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45937.647756712962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45937.647756712962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45937.647756712962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45937.647756712962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45937.647756712962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45937.647756712962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45937.647756712962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45937.647756712962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45937.647756712962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45937.647756712962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45937.647756712962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45937.647756712962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45937.647756712962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45937.647756712962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45937.647756712962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45937.647756712962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45937.647756712962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45937.647756712962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45937.647756712962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45937.647756712962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45937.647756712962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45937.647756712962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45937.647756712962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45937.647756712962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45937.647756712962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45937.647756712962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45937.647756712962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45937.647756712962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45937.647756712962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45937.647756712962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45937.647756712962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45937.647756712962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45937.647756712962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45937.647756712962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45937.647756712962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45937.647756712962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45937.647756712962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45937.647756712962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45937.647756712962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45937.647756712962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45937.647756712962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45937.647756712962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45937.647756712962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45937.647756712962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45937.647756712962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45937.647756712962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45937.647756712962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45937.647756712962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45937.647756712962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45937.647756712962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45937.647756712962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45937.647756712962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45937.647756712962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45937.647756712962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45937.647756712962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45937.647756712962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45937.647756712962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45937.647756712962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45937.647756712962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45937.647756712962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45937.647756712962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45937.647756712962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45937.647756712962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45937.647756712962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45937.647756712962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45937.647756712962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45937.647756712962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45937.647756712962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45937.647756712962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45937.647756712962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45937.647756712962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45937.647756712962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45937.647756712962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45937.647756712962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45937.647756712962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45937.647756712962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45937.647756712962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45937.647756712962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45937.647756712962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45937.647756712962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45937.647756712962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45937.647756712962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45937.647756712962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45937.647756712962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45937.647756712962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45937.647756712962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45937.647756712962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45937.647756712962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45937.647756712962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45937.647756712962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45937.647756712962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45937.647756712962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45937.647756712962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45937.647756712962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45937.647756712962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45937.647756712962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45937.647756712962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45937.647756712962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45937.647756712962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45937.647756712962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45937.647756712962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45937.647756712962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45937.647756712962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45937.647756712962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45937.647756712962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45937.647756712962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45937.647756712962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45937.647756712962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45937.647756712962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45937.647756712962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45937.647756712962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45937.647756712962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45937.647756712962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45937.647756712962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45937.647756712962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45937.647756712962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45937.647756712962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45937.647756712962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45937.647756712962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45937.647756712962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45937.647756712962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45937.647756712962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45937.647756712962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45937.647756712962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45937.647756712962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45937.647756712962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45937.647756712962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45937.647756712962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45937.647756712962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45937.647756712962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45937.647756712962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45937.647756712962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45937.647756712962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45937.647756712962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45937.647756712962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45937.647756712962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45937.647756712962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45937.647756712962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45937.647756712962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45937.647756712962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45937.647756712962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45937.647756712962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45937.647756712962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45937.647756712962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45937.647756712962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45937.647756712962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45937.647756712962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45937.647756712962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45937.647756712962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45937.647756712962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45937.647756712962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45937.647756712962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45937.647756712962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45937.647756712962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45937.647756712962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45937.647756712962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45937.647756712962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45937.647756712962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45937.647756712962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45937.647756712962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45937.647756712962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45937.647756712962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45937.647756712962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45937.647756712962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45937.647756712962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45937.647756712962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45937.647756712962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45937.647756712962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45937.647756712962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45937.647756712962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45937.647756712962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45937.647756712962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45937.647756712962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45937.647756712962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45937.647756712962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45937.647756712962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45937.647756712962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45937.647756712962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45937.647756712962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45937.647756712962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45937.647756712962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45937.647756712962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45937.647756712962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45937.647756712962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45937.647756712962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45937.647756712962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45937.647756712962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45937.647756712962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45937.647756712962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45937.647756712962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45937.647756712962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45937.647756712962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45937.647756712962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45937.647756712962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45937.647756712962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45937.647756712962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45937.647756712962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45937.647756712962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45937.647756712962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45937.647756712962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45937.647756712962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45937.647756712962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45937.647756712962</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45937.647756712962</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45937.647756712962</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234.16703888888878</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0.88328888889373047</v>
      </c>
      <c r="H3" s="136">
        <v>45936.758773148147</v>
      </c>
      <c r="I3" s="132" t="str">
        <f>IFERROR(VLOOKUP(D3,DB!A:F,6,0),"")</f>
        <v>Generator-SG</v>
      </c>
      <c r="J3" s="132" t="str">
        <f>IFERROR(VLOOKUP(D3,DB!A:G,7,0),"")</f>
        <v>Weak</v>
      </c>
      <c r="K3" s="139" t="s">
        <v>39053</v>
      </c>
      <c r="L3" s="134" t="str">
        <f>IFERROR(VLOOKUP(D3,DB!A:I,9,0),"")</f>
        <v>Latis</v>
      </c>
    </row>
    <row r="4" spans="1:16" ht="15" customHeight="1">
      <c r="A4" s="132"/>
      <c r="B4" s="132" t="str">
        <f>IFERROR(VLOOKUP(D4,DB!A:K,11,0),"")</f>
        <v/>
      </c>
      <c r="C4" s="133"/>
      <c r="D4" s="134"/>
      <c r="E4" s="135"/>
      <c r="F4" s="136"/>
      <c r="G4" s="137">
        <f ca="1">IFERROR(NOW()-F4,"")</f>
        <v>45937.647756481485</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45937.647756481485</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45937.647756481485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45937.647756481485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45937.647756481485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45937.647756481485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45937.647756481485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45937.647756481485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45937.647756481485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45937.647756481485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45937.647756481485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45937.647756481485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45937.647756481485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45937.647756481485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45937.647756481485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45937.647756481485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45937.647756481485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45937.647756481485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45937.647756481485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45937.647756481485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45937.647756481485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45937.647756481485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45937.647756481485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45937.647756481485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45937.647756481485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45937.647756481485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45937.647756481485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45937.647756481485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45937.647756481485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45937.647756481485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45937.647756481485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45937.647756481485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45937.647756481485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45937.647756481485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45937.647756481485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45937.647756481485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45937.647756481485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45937.647756481485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45937.647756481485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45937.647756481485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45937.647756481485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45937.647756481485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45937.647756481485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45937.647756481485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45937.647756481485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45937.647756481485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45937.647756481485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45937.647756481485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45937.647756481485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45937.647756481485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45937.647756481485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45937.647756481485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45937.647756481485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45937.647756481485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45937.647756481485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45937.647756481485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45937.647756481485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45937.647756481485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45937.647756481485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45937.647756481485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45937.647756481485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45937.647756481485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45937.647756481485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45937.647756481485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45937.647756481485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45937.647756481485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45937.647756481485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45937.647756481485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45937.647756481485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45937.647756481485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45937.647756481485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45937.647756481485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45937.647756481485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45937.647756481485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45937.647756481485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45937.647756481485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45937.647756481485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45937.647756481485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45937.647756481485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45937.647756481485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45937.647756481485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45937.647756481485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45937.647756481485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45937.647756481485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45937.647756481485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45937.647756481485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45937.647756481485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45937.647756481485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45937.647756481485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45937.647756481485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45937.647756481485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45937.647756481485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45937.647756481485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45937.647756481485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45937.647756481485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45937.647756481485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45937.647756481485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45937.647756481485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45937.647756481485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45937.647756481485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45937.647756481485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45937.647756481485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45937.647756481485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45937.647756481485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45937.647756481485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45937.647756481485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45937.647756481485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45937.647756481485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45937.647756481485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45937.647756481485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45937.647756481485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45937.647756481485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45937.647756481485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45937.647756481485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45937.647756481485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45937.647756481485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45937.647756481485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45937.647756481485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45937.647756481485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45937.647756481485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45937.647756481485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45937.647756481485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45937.647756481485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45937.647756481485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45937.647756481485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45937.647756481485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45937.647756481485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45937.647756481485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45937.647756481485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45937.647756481485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45937.647756481485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45937.647756481485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45937.647756481485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45937.647756481485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45937.647756481485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45937.647756481485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45937.647756481485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45937.647756481485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45937.647756481485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45937.647756481485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45937.647756481485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45937.647756481485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45937.647756481485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45937.647756481485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45937.647756481485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45937.647756481485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45937.647756481485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45937.647756481485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45937.647756481485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45937.647756481485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45937.647756481485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45937.647756481485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45937.647756481485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45937.647756481485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45937.647756481485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45937.647756481485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45937.647756481485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45937.647756481485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45937.647756481485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45937.647756481485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45937.647756481485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45937.647756481485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45937.647756481485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45937.647756481485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45937.647756481485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45937.647756481485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45937.647756481485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45937.647756481485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45937.647756481485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45937.647756481485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45937.647756481485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45937.647756481485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45937.647756481485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45937.647756481485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45937.647756481485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45937.647756481485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45937.647756481485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45937.647756481485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45937.647756481485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45937.647756481485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45937.647756481485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45937.647756481485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45937.647756481485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45937.647756481485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45937.647756481485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45937.647756481485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45937.647756481485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45937.647756481485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45937.647756481485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45937.647756481485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45937.647756481485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45937.647756481485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45937.647756481485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45937.647756481485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45937.647756481485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45937.647756481485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45937.647756481485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45937.647756481485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45937.647756481485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45937.647756481485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45937.647756481485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45937.647756481485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45937.647756481485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45937.647756481485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45937.647756481485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45937.647756481485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45937.647756481485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45937.647756481485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45937.647756481485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45937.647756481485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45937.647756481485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45937.647756481485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45937.647756481485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45937.647756481485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45937.647756481485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45937.647756481485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45937.647756481485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45937.647756481485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45937.647756481485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45937.647756481485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45937.647756481485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45937.647756481485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45937.647756481485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45937.647756481485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45937.647756481485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45937.647756481485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45937.647756481485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45937.647756481485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45937.647756481485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45937.647756481485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45937.647756481485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45937.647756481485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45937.647756481485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45937.647756481485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45937.647756481485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45937.647756481485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45937.647756481485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45937.647756481485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45937.647756481485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45937.647756481485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45937.647756481485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45937.647756481485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45937.647756481485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45937.647756481485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45937.647756481485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45937.647756481485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45937.647756481485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45937.647756481485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45937.647756481485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45937.647756481485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45937.647756481485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45937.647756481485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45937.647756481485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45937.647756481485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45937.647756481485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45937.647756481485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45937.647756481485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45937.647756481485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45937.647756481485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45937.647756481485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45937.647756481485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45937.647756481485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45937.647756481485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45937.647756481485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45937.647756481485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45937.647756481485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45937.647756481485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45937.647756481485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45937.647756481485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45937.647756481485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45937.647756481485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45937.647756481485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45937.647756481485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45937.647756481485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45937.647756481485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45937.647756481485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45937.647756481485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45937.647756481485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45937.647756481485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45937.647756481485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45937.647756481485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45937.647756481485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45937.647756481485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45937.647756481485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45937.647756481485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45937.647756481485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45937.647756481485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45937.647756481485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45937.647756481485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45937.647756481485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45937.647756481485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45937.647756481485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45937.647756481485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45937.647756481485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45937.647756481485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45937.647756481485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45937.647756481485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45937.647756481485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45937.647756481485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45937.647756481485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45937.647756481485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45937.647756481485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45937.647756481485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45937.647756481485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45937.647756481485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45937.647756481485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45937.647756481485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45937.647756481485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45937.647756481485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45937.647756481485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45937.647756481485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45937.647756481485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45937.647756481485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45937.647756481485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45937.647756481485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45937.647756481485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45937.647756481485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45937.647756481485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45937.647756481485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45937.647756481485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45937.647756481485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45937.647756481485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45937.647756481485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45937.647756481485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45937.647756481485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45937.647756481485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45937.647756481485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45937.647756481485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45937.647756481485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45937.647756481485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45937.647756481485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45937.647756481485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45937.647756481485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45937.647756481485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45937.647756481485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45937.647756481485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45937.647756481485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45937.647756481485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45937.647756481485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45937.647756481485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45937.647756481485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45937.647756481485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45937.647756481485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45937.647756481485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45937.647756481485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45937.647756481485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45937.647756481485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45937.647756481485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45937.647756481485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45937.647756481485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45937.647756481485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45937.647756481485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45937.647756481485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45937.647756481485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45937.647756481485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45937.647756481485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45937.647756481485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45937.647756481485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45937.647756481485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45937.647756481485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45937.647756481485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45937.647756481485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45937.647756481485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45937.647756481485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45937.647756481485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45937.647756481485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45937.647756481485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45937.647756481485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45937.647756481485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45937.647756481485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45937.647756481485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45937.647756481485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45937.647756481485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45937.647756481485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45937.647756481485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45937.647756481485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45937.647756481485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45937.647756481485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45937.647756481485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45937.647756481485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45937.647756481485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45937.647756481485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45937.647756481485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45937.647756481485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45937.647756481485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45937.647756481485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45937.647756481485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45937.647756481485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45937.647756481485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45937.647756481485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45937.647756481485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45937.647756481485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45937.647756481485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45937.647756481485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45937.647756481485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45937.647756481485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45937.647756481485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45937.647756481485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45937.647756481485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45937.647756481485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45937.647756481485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45937.647756481485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45937.647756481485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45937.647756481485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45937.647756481485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45937.647756481485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45937.647756481485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45937.647756481485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45937.647756481485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45937.647756481485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45937.647756481485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45937.647756481485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45937.647756481485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45937.647756481485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45937.647756481485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45937.647756481485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45937.647756481485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45937.647756481485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45937.647756481485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45937.647756481485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45937.647756481485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45937.647756481485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45937.647756481485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45937.647756481485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45937.647756481485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45937.647756481485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45937.647756481485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45937.647756481485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45937.647756481485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45937.647756481485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45937.647756481485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45937.647756481485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45937.647756481485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45937.647756481485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45937.647756481485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45937.647756481485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45937.647756481485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45937.647756481485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45937.647756481485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45937.647756481485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45937.647756481485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45937.647756481485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45937.647756481485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45937.647756481485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45937.647756481485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45937.647756481485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45937.647756481485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45937.647756481485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45937.647756481485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45937.647756481485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45937.647756481485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45937.647756481485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45937.647756481485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45937.647756481485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45937.647756481485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45937.647756481485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45937.647756481485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45937.647756481485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45937.647756481485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45937.647756481485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45937.647756481485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45937.647756481485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45937.647756481485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45937.647756481485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45937.647756481485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45937.647756481485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45937.647756481485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45937.647756481485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45937.647756481485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45937.647756481485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45937.647756481485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45937.647756481485</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45937.647756481485</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45.81569652777398</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11.458879166668339</v>
      </c>
      <c r="H3" s="38">
        <v>45926.158159722225</v>
      </c>
      <c r="I3" s="37" t="str">
        <f>IFERROR(VLOOKUP(D3,DB!A:F,6,0),"")</f>
        <v>SCECO</v>
      </c>
      <c r="J3" s="37" t="str">
        <f>IFERROR(VLOOKUP(D3,DB!A:G,7,0),"")</f>
        <v>Good</v>
      </c>
      <c r="K3" s="37" t="s">
        <v>39057</v>
      </c>
      <c r="L3" s="37" t="str">
        <f>IFERROR(VLOOKUP(D3,DB!A:I,9,0),"")</f>
        <v>Latis</v>
      </c>
      <c r="M3" s="128"/>
    </row>
    <row r="4" spans="1:13" ht="15">
      <c r="A4" s="37" t="s">
        <v>39058</v>
      </c>
      <c r="B4" s="37" t="str">
        <f>IFERROR(VLOOKUP(D4,DB!A:K,11,0),"")</f>
        <v>R5</v>
      </c>
      <c r="C4" s="37">
        <v>1</v>
      </c>
      <c r="D4" s="37" t="s">
        <v>38498</v>
      </c>
      <c r="E4" s="37" t="s">
        <v>39043</v>
      </c>
      <c r="F4" s="38" t="s">
        <v>24</v>
      </c>
      <c r="G4" s="39" t="str">
        <f ca="1">IFERROR(NOW()-F4,"-")</f>
        <v>-</v>
      </c>
      <c r="H4" s="38">
        <v>45937.518321759257</v>
      </c>
      <c r="I4" s="37" t="str">
        <f>IFERROR(VLOOKUP(D4,DB!A:F,6,0),"")</f>
        <v>SCECO</v>
      </c>
      <c r="J4" s="37" t="str">
        <f>IFERROR(VLOOKUP(D4,DB!A:G,7,0),"")</f>
        <v>Haj Removal</v>
      </c>
      <c r="K4" s="37" t="s">
        <v>39059</v>
      </c>
      <c r="L4" s="37" t="str">
        <f>IFERROR(VLOOKUP(D4,DB!A:I,9,0),"")</f>
        <v>Latis</v>
      </c>
      <c r="M4" s="128"/>
    </row>
    <row r="5" spans="1:13" ht="15">
      <c r="A5" s="37"/>
      <c r="B5" s="37" t="str">
        <f>IFERROR(VLOOKUP(D5,DB!A:K,11,0),"")</f>
        <v/>
      </c>
      <c r="C5" s="37"/>
      <c r="D5" s="37"/>
      <c r="E5" s="37"/>
      <c r="F5" s="38"/>
      <c r="G5" s="39">
        <f ca="1">IFERROR(NOW()-F5,"-")</f>
        <v>45937.647756481485</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45937.647756481485</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45937.647756481485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45937.647756481485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45937.647756481485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45937.647756481485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45937.647756481485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45937.647756481485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45937.647756481485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45937.647756481485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45937.647756481485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45937.647756481485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45937.647756481485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45937.647756481485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45937.647756481485</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45937.647756481485</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45937.647756481485</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45937.647756481485</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45937.647756481485</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45937.647756481485</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45937.647756481485</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45937.647756481485</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45937.647756481485</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45937.647756481485</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45937.647756481485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45937.647756481485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45937.647756481485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45937.647756481485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45937.647756481485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45937.647756481485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45937.647756481485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45937.647756481485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45937.647756481485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45937.647756481485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45937.647756481485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45937.647756481485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45937.647756481485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45937.647756481485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45937.647756481485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45937.647756481485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45937.647756481485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45937.647756481485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45937.647756481485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45937.647756481485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45937.647756481485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45937.647756481485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45937.647756481485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45937.647756481485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45937.647756481485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45937.647756481485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45937.647756481485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45937.647756481485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45937.647756481485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45937.647756481485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45937.647756481485</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45937.647756481485</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45937.647756481485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45937.647756481485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45937.647756481485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45937.647756481485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45937.647756481485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45937.647756481485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45937.647756481485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45937.647756481485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45937.647756481485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45937.647756481485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45937.647756481485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45937.647756481485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45937.647756481485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45937.647756481485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45937.647756481485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45937.647756481485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45937.647756481485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45937.647756481485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45937.647756481485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45937.647756481485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45937.647756481485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45937.647756481485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45937.647756481485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45937.647756481485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45937.647756481485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45937.647756481485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45937.647756481485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45937.647756481485</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45937.647756481485</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45937.647756481485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45937.647756481485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45937.647756481485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45937.647756481485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45937.647756481485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45937.647756481485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45937.647756481485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45937.647756481485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45937.647756481485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45937.647756481485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45937.647756481485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45937.647756481485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45937.647756481485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45937.647756481485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45937.647756481485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45937.647756481485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45937.647756481485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45937.647756481485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45937.647756481485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45937.647756481485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45937.647756481485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45937.647756481485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45937.647756481485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45937.647756481485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45937.647756481485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45937.647756481485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45937.647756481485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45937.647756481485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45937.647756481485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45937.647756481485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45937.647756481485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45937.647756481485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45937.647756481485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45937.647756481485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45937.647756481485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45937.647756481485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45937.647756481485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45937.647756481485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45937.647756481485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45937.647756481485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45937.647756481485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45937.647756481485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45937.647756481485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45937.647756481485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45937.647756481485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45937.647756481485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45937.647756481485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45937.647756481485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45937.647756481485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45937.647756481485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45937.647756481485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45937.647756481485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45937.647756481485</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45937.647756481485</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2"/>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39060</v>
      </c>
      <c r="B2" s="112" t="s">
        <v>5398</v>
      </c>
      <c r="C2" s="129">
        <v>1</v>
      </c>
      <c r="D2" s="112" t="s">
        <v>34463</v>
      </c>
      <c r="E2" s="129" t="s">
        <v>39061</v>
      </c>
      <c r="F2" s="130">
        <v>45926.772847222222</v>
      </c>
      <c r="G2" s="81">
        <f ca="1">IFERROR(NOW()-F2,"-")</f>
        <v>10.874909259262495</v>
      </c>
      <c r="H2" s="131">
        <v>45927.449074074102</v>
      </c>
      <c r="I2" s="112" t="str">
        <f>IFERROR(VLOOKUP(D2,DB!A:F,6,0),"")</f>
        <v>SCECO</v>
      </c>
      <c r="J2" s="112" t="str">
        <f>IFERROR(VLOOKUP(D2,DB!A:G,7,0),"")</f>
        <v>Weak</v>
      </c>
      <c r="K2" s="129" t="s">
        <v>39062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45937.647756481485</v>
      </c>
      <c r="H3" s="131">
        <v>45927.987534722219</v>
      </c>
      <c r="I3" s="112" t="str">
        <f>IFERROR(VLOOKUP(D3,DB!A:F,6,0),"")</f>
        <v>SCECO</v>
      </c>
      <c r="J3" s="112" t="str">
        <f>IFERROR(VLOOKUP(D3,DB!A:G,7,0),"")</f>
        <v>Vandalized</v>
      </c>
      <c r="K3" s="129" t="s">
        <v>39063</v>
      </c>
      <c r="L3" s="118" t="str">
        <f>IFERROR(VLOOKUP(D3,DB!A:I,9,0),"")</f>
        <v>Latis</v>
      </c>
    </row>
    <row r="4" spans="1:16383" ht="31.5" customHeight="1">
      <c r="A4" s="129" t="s">
        <v>39064</v>
      </c>
      <c r="B4" s="112" t="s">
        <v>5398</v>
      </c>
      <c r="C4" s="129">
        <v>1</v>
      </c>
      <c r="D4" s="112" t="s">
        <v>32861</v>
      </c>
      <c r="E4" s="129" t="s">
        <v>39061</v>
      </c>
      <c r="F4" s="130">
        <v>45933.880972222221</v>
      </c>
      <c r="G4" s="81">
        <f ca="1">IFERROR(NOW()-F4,"-")</f>
        <v>3.7667842592636589</v>
      </c>
      <c r="H4" s="131">
        <v>45929.455266203702</v>
      </c>
      <c r="I4" s="112" t="str">
        <f>IFERROR(VLOOKUP(D4,DB!A:F,6,0),"")</f>
        <v>SCECO</v>
      </c>
      <c r="J4" s="112" t="str">
        <f>IFERROR(VLOOKUP(D4,DB!A:G,7,0),"")</f>
        <v>In progress</v>
      </c>
      <c r="K4" s="129" t="s">
        <v>39062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39065</v>
      </c>
      <c r="B5" s="112" t="s">
        <v>5398</v>
      </c>
      <c r="C5" s="129">
        <v>1</v>
      </c>
      <c r="D5" s="112" t="s">
        <v>33408</v>
      </c>
      <c r="E5" s="129" t="s">
        <v>38964</v>
      </c>
      <c r="F5" s="130">
        <v>45934.942245370374</v>
      </c>
      <c r="G5" s="81">
        <f ca="1">IFERROR(NOW()-F5,"-")</f>
        <v>2.7055111111112637</v>
      </c>
      <c r="H5" s="131">
        <v>45934.470231481479</v>
      </c>
      <c r="I5" s="112" t="str">
        <f>IFERROR(VLOOKUP(D5,DB!A:F,6,0),"")</f>
        <v>SCECO</v>
      </c>
      <c r="J5" s="112" t="str">
        <f>IFERROR(VLOOKUP(D5,DB!A:G,7,0),"")</f>
        <v>Dead</v>
      </c>
      <c r="K5" s="129" t="s">
        <v>39062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39066</v>
      </c>
      <c r="B6" s="112" t="str">
        <f>IFERROR(VLOOKUP(D6,DB!A:K,11,0),"")</f>
        <v>R6</v>
      </c>
      <c r="C6" s="114">
        <v>1</v>
      </c>
      <c r="D6" s="112" t="s">
        <v>33501</v>
      </c>
      <c r="E6" s="115" t="s">
        <v>38964</v>
      </c>
      <c r="F6" s="116"/>
      <c r="G6" s="81">
        <f ca="1">IFERROR(NOW()-F6,"-")</f>
        <v>45937.647756481485</v>
      </c>
      <c r="H6" s="116">
        <v>45937.567673611113</v>
      </c>
      <c r="I6" s="112" t="str">
        <f>IFERROR(VLOOKUP(D6,DB!A:F,6,0),"")</f>
        <v>SCECO</v>
      </c>
      <c r="J6" s="112" t="str">
        <f>IFERROR(VLOOKUP(D6,DB!A:G,7,0),"")</f>
        <v>Vandalized</v>
      </c>
      <c r="K6" s="117" t="s">
        <v>39067</v>
      </c>
      <c r="L6" s="118" t="str">
        <f>IFERROR(VLOOKUP(D6,DB!A:I,9,0),"")</f>
        <v>Latis</v>
      </c>
    </row>
    <row r="7" spans="1:16383" ht="31.5" customHeight="1">
      <c r="A7" s="113" t="s">
        <v>39068</v>
      </c>
      <c r="B7" s="112" t="str">
        <f>IFERROR(VLOOKUP(D7,DB!A:K,11,0),"")</f>
        <v>R6</v>
      </c>
      <c r="C7" s="114">
        <v>1</v>
      </c>
      <c r="D7" s="112" t="s">
        <v>39069</v>
      </c>
      <c r="E7" s="115" t="s">
        <v>39043</v>
      </c>
      <c r="F7" s="116"/>
      <c r="G7" s="81">
        <f ca="1">IFERROR(NOW()-F7,"-")</f>
        <v>45937.647756481485</v>
      </c>
      <c r="H7" s="116">
        <v>45937.57236111111</v>
      </c>
      <c r="I7" s="112" t="str">
        <f>IFERROR(VLOOKUP(D7,DB!A:F,6,0),"")</f>
        <v>SCECO</v>
      </c>
      <c r="J7" s="112" t="str">
        <f>IFERROR(VLOOKUP(D7,DB!A:G,7,0),"")</f>
        <v>Dead</v>
      </c>
      <c r="K7" s="117" t="s">
        <v>39070</v>
      </c>
      <c r="L7" s="118" t="str">
        <f>IFERROR(VLOOKUP(D7,DB!A:I,9,0),"")</f>
        <v>Latis</v>
      </c>
    </row>
    <row r="8" spans="1:16383" ht="31.5" customHeight="1">
      <c r="A8" s="113" t="s">
        <v>39068</v>
      </c>
      <c r="B8" s="112" t="str">
        <f>IFERROR(VLOOKUP(D8,DB!A:K,11,0),"")</f>
        <v>R6</v>
      </c>
      <c r="C8" s="114">
        <v>2</v>
      </c>
      <c r="D8" s="112" t="s">
        <v>39071</v>
      </c>
      <c r="E8" s="115" t="s">
        <v>39043</v>
      </c>
      <c r="F8" s="116"/>
      <c r="G8" s="81">
        <f ca="1">IFERROR(NOW()-F8,"-")</f>
        <v>45937.647756481485</v>
      </c>
      <c r="H8" s="116">
        <v>45937.57236111111</v>
      </c>
      <c r="I8" s="112" t="str">
        <f>IFERROR(VLOOKUP(D8,DB!A:F,6,0),"")</f>
        <v>SCECO</v>
      </c>
      <c r="J8" s="112" t="str">
        <f>IFERROR(VLOOKUP(D8,DB!A:G,7,0),"")</f>
        <v>Dead</v>
      </c>
      <c r="K8" s="117" t="s">
        <v>39070</v>
      </c>
      <c r="L8" s="118" t="str">
        <f>IFERROR(VLOOKUP(D8,DB!A:I,9,0),"")</f>
        <v>Latis</v>
      </c>
    </row>
    <row r="9" spans="1:16383" ht="31.5" customHeight="1">
      <c r="A9" s="113" t="s">
        <v>39068</v>
      </c>
      <c r="B9" s="112" t="str">
        <f>IFERROR(VLOOKUP(D9,DB!A:K,11,0),"")</f>
        <v>R6</v>
      </c>
      <c r="C9" s="114">
        <v>1</v>
      </c>
      <c r="D9" s="112" t="s">
        <v>39072</v>
      </c>
      <c r="E9" s="115" t="s">
        <v>39043</v>
      </c>
      <c r="F9" s="116"/>
      <c r="G9" s="81">
        <f ca="1">IFERROR(NOW()-F9,"-")</f>
        <v>45937.647756481485</v>
      </c>
      <c r="H9" s="116">
        <v>45937.57236111111</v>
      </c>
      <c r="I9" s="112" t="str">
        <f>IFERROR(VLOOKUP(D9,DB!A:F,6,0),"")</f>
        <v>SCECO</v>
      </c>
      <c r="J9" s="112" t="str">
        <f>IFERROR(VLOOKUP(D9,DB!A:G,7,0),"")</f>
        <v>Vandalized</v>
      </c>
      <c r="K9" s="117" t="s">
        <v>39073</v>
      </c>
      <c r="L9" s="118" t="str">
        <f>IFERROR(VLOOKUP(D9,DB!A:I,9,0),"")</f>
        <v>Latis</v>
      </c>
    </row>
    <row r="10" spans="1:16383" ht="31.5" customHeight="1">
      <c r="A10" s="113" t="s">
        <v>39074</v>
      </c>
      <c r="B10" s="112" t="str">
        <f>IFERROR(VLOOKUP(D10,DB!A:K,11,0),"")</f>
        <v>R6</v>
      </c>
      <c r="C10" s="114">
        <v>2</v>
      </c>
      <c r="D10" s="112" t="s">
        <v>33091</v>
      </c>
      <c r="E10" s="115" t="s">
        <v>39043</v>
      </c>
      <c r="F10" s="116">
        <v>45937.598495370374</v>
      </c>
      <c r="G10" s="81">
        <f ca="1">IFERROR(NOW()-F10,"-")</f>
        <v>4.9261111111263745E-2</v>
      </c>
      <c r="H10" s="116">
        <v>45937.622013888889</v>
      </c>
      <c r="I10" s="112" t="str">
        <f>IFERROR(VLOOKUP(D10,DB!A:F,6,0),"")</f>
        <v>SCECO</v>
      </c>
      <c r="J10" s="112" t="str">
        <f>IFERROR(VLOOKUP(D10,DB!A:G,7,0),"")</f>
        <v>Dead</v>
      </c>
      <c r="K10" s="117" t="s">
        <v>39075</v>
      </c>
      <c r="L10" s="118" t="str">
        <f>IFERROR(VLOOKUP(D10,DB!A:I,9,0),"")</f>
        <v>Latis</v>
      </c>
    </row>
    <row r="11" spans="1:16383" ht="31.5" customHeight="1">
      <c r="A11" s="113"/>
      <c r="B11" s="112" t="str">
        <f>IFERROR(VLOOKUP(D11,DB!A:K,11,0),"")</f>
        <v/>
      </c>
      <c r="C11" s="114"/>
      <c r="D11" s="112"/>
      <c r="E11" s="115"/>
      <c r="F11" s="116"/>
      <c r="G11" s="81">
        <f ca="1">IFERROR(NOW()-F11,"-")</f>
        <v>45937.647756481485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45937.647756481485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15"/>
      <c r="F13" s="116"/>
      <c r="G13" s="81">
        <f ca="1">IFERROR(NOW()-F13,"-")</f>
        <v>45937.647756481485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4"/>
      <c r="E14" s="115"/>
      <c r="F14" s="116"/>
      <c r="G14" s="81">
        <f ca="1">IFERROR(NOW()-F14,"-")</f>
        <v>45937.647756481485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45937.647756481485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54"/>
      <c r="E16" s="115"/>
      <c r="F16" s="116"/>
      <c r="G16" s="81">
        <f ca="1">IFERROR(NOW()-F16,"-")</f>
        <v>45937.647756481485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54"/>
      <c r="E17" s="115"/>
      <c r="F17" s="116"/>
      <c r="G17" s="81">
        <f ca="1">IFERROR(NOW()-F17,"-")</f>
        <v>45937.647756481485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45937.647756481485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45937.647756481485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45937.647756481485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45937.647756481485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45937.647756481485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45937.647756481485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45937.647756481485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45937.647756481485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45937.647756481485</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45937.647756481485</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45937.647756481485</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45937.647756481485</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45937.647756481485</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45937.647756481485</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45937.647756481485</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45937.647756481485</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45937.647756481485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45937.647756481485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45937.647756481485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45937.647756481485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45937.647756481485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45937.647756481485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45937.647756481485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45937.647756481485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45937.647756481485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45937.647756481485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45937.647756481485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45937.647756481485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45937.647756481485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45937.647756481485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45937.647756481485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45937.647756481485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45937.647756481485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45937.647756481485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45937.647756481485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45937.647756481485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45937.647756481485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45937.647756481485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45937.647756481485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45937.647756481485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45937.647756481485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45937.647756481485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45937.647756481485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45937.647756481485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45937.647756481485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45937.647756481485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45937.647756481485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45937.647756481485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45937.647756481485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45937.647756481485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45937.647756481485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45937.647756481485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45937.647756481485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45937.647756481485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45937.647756481485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45937.647756481485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45937.647756481485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45937.647756481485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45937.647756481485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45937.647756481485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45937.647756481485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45937.647756481485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45937.647756481485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45937.647756481485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45937.647756481485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45937.647756481485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45937.647756481485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45937.647756481485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45937.647756712962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45937.647756712962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45937.647756712962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45937.647756712962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45937.647756712962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45937.647756712962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45937.647756712962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45937.647756712962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45937.647756712962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45937.647756712962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45937.647756712962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45937.647756712962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45937.647756712962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45937.647756712962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45937.647756712962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45937.647756712962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45937.647756712962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45937.647756712962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45937.647756712962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45937.647756712962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45937.647756712962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45937.647756712962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45937.647756712962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45937.647756712962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45937.647756712962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45937.647756712962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45937.647756712962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45937.647756712962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45937.647756712962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45937.647756712962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45937.647756712962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45937.647756712962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45937.647756712962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45937.647756712962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45937.647756712962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45937.647756712962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45937.647756712962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45937.647756712962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45937.647756712962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45937.647756712962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45937.647756712962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45937.647756712962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45937.647756712962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45937.647756712962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45937.647756712962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45937.647756712962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45937.647756712962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45937.647756712962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45937.647756712962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45937.647756712962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45937.647756712962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45937.647756712962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45937.647756712962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45937.647756712962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45937.647756712962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45937.647756712962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45937.647756712962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45937.647756712962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45937.647756712962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45937.647756712962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45937.647756712962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45937.647756712962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45937.647756712962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45937.647756712962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45937.647756712962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45937.647756712962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45937.647756712962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45937.647756712962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45937.647756712962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45937.647756712962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45937.647756712962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45937.647756712962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45937.647756712962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45937.647756712962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45937.647756712962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45937.647756712962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45937.647756712962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45937.647756712962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45937.647756712962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45937.647756712962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45937.647756712962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45937.647756712962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45937.647756712962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45937.647756712962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45937.647756712962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45937.647756712962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45937.647756712962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45937.647756712962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45937.647756712962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45937.647756712962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45937.647756712962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45937.647756712962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45937.647756712962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45937.647756712962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45937.647756712962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45937.647756712962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45937.647756712962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45937.647756712962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45937.647756712962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45937.647756712962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45937.647756712962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45937.647756712962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45937.647756712962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45937.647756712962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45937.647756712962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45937.647756712962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45937.647756712962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45937.647756712962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45937.647756712962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45937.647756712962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45937.647756712962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45937.647756712962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45937.647756712962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45937.647756712962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45937.647756712962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45937.647756712962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45937.647756712962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45937.647756712962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45937.647756712962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45937.647756712962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45937.647756712962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45937.647756712962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45937.647756712962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45937.647756712962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45937.647756712962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45937.647756712962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45937.647756712962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45937.647756712962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45937.647756712962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45937.647756712962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45937.647756712962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45937.647756712962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45937.647756712962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45937.647756712962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45937.647756712962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45937.647756712962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45937.647756712962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45937.647756712962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45937.647756712962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45937.647756712962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45937.647756712962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45937.647756712962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45937.647756712962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45937.647756712962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45937.647756712962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45937.647756712962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45937.647756712962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45937.647756712962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45937.647756712962</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45937.647756712962</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45937.647756712962</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45937.647756712962</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45937.647756712962</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45937.647756712962</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45937.647756712962</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45937.647756712962</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45937.647756712962</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45937.647756712962</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45937.647756712962</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45937.647756712962</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45937.647756712962</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45937.647756712962</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45937.647756712962</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45937.647756712962</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45937.647756712962</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45937.647756712962</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45937.647756712962</v>
      </c>
      <c r="H252" s="116"/>
      <c r="I252" s="112" t="str">
        <f>IFERROR(VLOOKUP(D252,DB!A:F,6,0),"")</f>
        <v/>
      </c>
      <c r="J252" s="111" t="str">
        <f>IFERROR(VLOOKUP(D252,DB!A:G,7,0),"")</f>
        <v/>
      </c>
      <c r="K252" s="117"/>
      <c r="L252" s="118" t="str">
        <f>IFERROR(VLOOKUP(D252,DB!A:I,9,0),"")</f>
        <v/>
      </c>
    </row>
  </sheetData>
  <dataValidations count="2">
    <dataValidation allowBlank="1" showInputMessage="1" showErrorMessage="1" sqref="E1" xr:uid="{380493DB-286A-4683-AF55-C78F04945A49}"/>
    <dataValidation type="list" allowBlank="1" showInputMessage="1" showErrorMessage="1" sqref="E3 E5:E2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2025-10-07T12:34:27Z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