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19" documentId="13_ncr:1_{F6CB121F-512D-4AA6-A0C1-0FB36C537598}" xr6:coauthVersionLast="47" xr6:coauthVersionMax="47" xr10:uidLastSave="{8DB85518-BCFE-4950-A96A-655A6C6DC532}"/>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G2" i="1"/>
  <c r="I2" i="1"/>
  <c r="J2" i="1"/>
  <c r="L2" i="1"/>
  <c r="I3" i="1"/>
  <c r="I4" i="1"/>
  <c r="I5" i="1"/>
  <c r="I6" i="1"/>
  <c r="I7" i="1"/>
  <c r="I8" i="1"/>
  <c r="I9" i="1"/>
  <c r="I10"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<sst xmlns="http://schemas.openxmlformats.org/spreadsheetml/2006/main" count="178595" uniqueCount="39080">
  <si>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</si>
  <si>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</si>
  <si>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</si>
  <si>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</si>
  <si>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</si>
  <si>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</si>
  <si>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</si>
  <si>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</si>
  <si>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</si>
  <si>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</si>
  <si>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</si>
  <si>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</si>
  <si>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</si>
  <si>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</si>
  <si>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</si>
  <si>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</si>
  <si>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</si>
  <si>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</si>
  <si>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</si>
  <si>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</si>
  <si>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</si>
  <si>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</si>
  <si>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</si>
  <si>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</si>
  <si>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</si>
  <si>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</si>
  <si>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</si>
  <si>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</si>
  <si>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</si>
  <si>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</si>
  <si>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</si>
  <si>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</si>
  <si>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</si>
  <si>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</si>
  <si>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</si>
  <si>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</si>
  <si>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</si>
  <si>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</si>
  <si>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</si>
  <si>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</si>
  <si>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</si>
  <si>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</si>
  <si>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</si>
  <si>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</si>
  <si>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</si>
  <si>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</si>
  <si>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</si>
  <si>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</si>
  <si>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</si>
  <si>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</si>
  <si>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</si>
  <si>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</si>
  <si>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</si>
  <si>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</si>
  <si>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</si>
  <si>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</si>
  <si>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</si>
  <si>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</si>
  <si>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</si>
  <si>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</si>
  <si>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</si>
  <si>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</si>
  <si>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</si>
  <si>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</si>
  <si>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</si>
  <si>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</si>
  <si>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</si>
  <si>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</si>
  <si>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</si>
  <si>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</si>
  <si>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</si>
  <si>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</si>
  <si>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</si>
  <si>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</si>
  <si>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</si>
  <si>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</si>
  <si>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</si>
  <si>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</si>
  <si>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</si>
  <si>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</si>
  <si>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</si>
  <si>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</si>
  <si>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</si>
  <si>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</si>
  <si>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</si>
  <si>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</si>
  <si>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</si>
  <si>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</si>
  <si>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</si>
  <si>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</si>
  <si>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</si>
  <si>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</si>
  <si>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</si>
  <si>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</si>
  <si>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</si>
  <si>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</si>
  <si>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</si>
  <si>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</si>
  <si>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</si>
  <si>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</si>
  <si>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</si>
  <si>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</si>
  <si>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</si>
  <si>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</si>
  <si>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</si>
  <si>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</si>
  <si>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</si>
  <si>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</si>
  <si>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</si>
  <si>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</si>
  <si>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</si>
  <si>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</si>
  <si>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</si>
  <si>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</si>
  <si>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</si>
  <si>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</si>
  <si>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</si>
  <si>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</si>
  <si>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</si>
  <si>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</si>
  <si>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</si>
  <si>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</si>
  <si>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</si>
  <si>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</si>
  <si>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</si>
  <si>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</si>
  <si>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</si>
  <si>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</si>
  <si>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</si>
  <si>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</si>
  <si>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</si>
  <si>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</si>
  <si>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</si>
  <si>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</si>
  <si>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</si>
  <si>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</si>
  <si>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</si>
  <si>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</si>
  <si>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</si>
  <si>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</si>
  <si>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</si>
  <si>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</si>
  <si>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</si>
  <si>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</si>
  <si>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</si>
  <si>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</si>
  <si>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</si>
  <si>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</si>
  <si>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</si>
  <si>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</si>
  <si>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</si>
  <si>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</si>
  <si>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</si>
  <si>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</si>
  <si>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</si>
  <si>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</si>
  <si>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</si>
  <si>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</si>
  <si>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</si>
  <si>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</si>
  <si>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</si>
  <si>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</si>
  <si>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</si>
  <si>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</si>
  <si>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</si>
  <si>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</si>
  <si>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</si>
  <si>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</si>
  <si>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</si>
  <si>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</si>
  <si>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</si>
  <si>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</si>
  <si>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</si>
  <si>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</si>
  <si>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</si>
  <si>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</si>
  <si>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</si>
  <si>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</si>
  <si>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</si>
  <si>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</si>
  <si>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</si>
  <si>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</si>
  <si>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</si>
  <si>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</si>
  <si>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</si>
  <si>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</si>
  <si>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</si>
  <si>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</si>
  <si>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</si>
  <si>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</si>
  <si>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</si>
  <si>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</si>
  <si>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</si>
  <si>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</si>
  <si>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</si>
  <si>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</si>
  <si>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</si>
  <si>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</si>
  <si>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</si>
  <si>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</si>
  <si>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</si>
  <si>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</si>
  <si>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</si>
  <si>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</si>
  <si>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</si>
  <si>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</si>
  <si>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</si>
  <si>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</si>
  <si>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</si>
  <si>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</si>
  <si>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</si>
  <si>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</si>
  <si>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</si>
  <si>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</si>
  <si>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</si>
  <si>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</si>
  <si>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</si>
  <si>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</si>
  <si>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</si>
  <si>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</si>
  <si>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</si>
  <si>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</si>
  <si>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</si>
  <si>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</si>
  <si>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</si>
  <si>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</si>
  <si>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</si>
  <si>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</si>
  <si>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</si>
  <si>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</si>
  <si>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</si>
  <si>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</si>
  <si>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</si>
  <si>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</si>
  <si>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</si>
  <si>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</si>
  <si>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</si>
  <si>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</si>
  <si>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</si>
  <si>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</si>
  <si>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</si>
  <si>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</si>
  <si>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</si>
  <si>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</si>
  <si>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</si>
  <si>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</si>
  <si>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</si>
  <si>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</si>
  <si>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</si>
  <si>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</si>
  <si>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</si>
  <si>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</si>
  <si>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</si>
  <si>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</si>
  <si>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</si>
  <si>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</si>
  <si>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</si>
  <si>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</si>
  <si>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</si>
  <si>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</si>
  <si>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</si>
  <si>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</si>
  <si>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</si>
  <si>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</si>
  <si>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</si>
  <si>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</si>
  <si>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</si>
  <si>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</si>
  <si>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</si>
  <si>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</si>
  <si>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</si>
  <si>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</si>
  <si>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</si>
  <si>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</si>
  <si>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</si>
  <si>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</si>
  <si>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</si>
  <si>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</si>
  <si>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</si>
  <si>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</si>
  <si>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</si>
  <si>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</si>
  <si>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</si>
  <si>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</si>
  <si>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</si>
  <si>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</si>
  <si>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</si>
  <si>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</si>
  <si>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</si>
  <si>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</si>
  <si>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</si>
  <si>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</si>
  <si>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</si>
  <si>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</si>
  <si>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</si>
  <si>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</si>
  <si>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</si>
  <si>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</si>
  <si>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</si>
  <si>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</si>
  <si>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</si>
  <si>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</si>
  <si>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</si>
  <si>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</si>
  <si>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</si>
  <si>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</si>
  <si>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</si>
  <si>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</si>
  <si>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</si>
  <si>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</si>
  <si>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</si>
  <si>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</si>
  <si>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</si>
  <si>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</si>
  <si>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</si>
  <si>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</si>
  <si>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</si>
  <si>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</si>
  <si>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</si>
  <si>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</si>
  <si>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</si>
  <si>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</si>
  <si>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</si>
  <si>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</si>
  <si>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</si>
  <si>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</si>
  <si>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</si>
  <si>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</si>
  <si>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</si>
  <si>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</si>
  <si>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</si>
  <si>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</si>
  <si>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</si>
  <si>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</si>
  <si>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</si>
  <si>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</si>
  <si>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</si>
  <si>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</si>
  <si>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</si>
  <si>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</si>
  <si>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</si>
  <si>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</si>
  <si>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</si>
  <si>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</si>
  <si>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</si>
  <si>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</si>
  <si>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</si>
  <si>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</si>
  <si>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</si>
  <si>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</si>
  <si>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</si>
  <si>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</si>
  <si>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</si>
  <si>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</si>
  <si>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</si>
  <si>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</si>
  <si>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</si>
  <si>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</si>
  <si>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</si>
  <si>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</si>
  <si>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</si>
  <si>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</si>
  <si>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</si>
  <si>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</si>
  <si>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</si>
  <si>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</si>
  <si>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</si>
  <si>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</si>
  <si>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</si>
  <si>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</si>
  <si>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</si>
  <si>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</si>
  <si>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</si>
  <si>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</si>
  <si>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</si>
  <si>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</si>
  <si>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</si>
  <si>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</si>
  <si>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</si>
  <si>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</si>
  <si>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</si>
  <si>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</si>
  <si>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</si>
  <si>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</si>
  <si>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</si>
  <si>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</si>
  <si>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</si>
  <si>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</si>
  <si>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</si>
  <si>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</si>
  <si>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</si>
  <si>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</si>
  <si>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</si>
  <si>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</si>
  <si>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</si>
  <si>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</si>
  <si>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</si>
  <si>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</si>
  <si>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</si>
  <si>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</si>
  <si>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</si>
  <si>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</si>
  <si>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</si>
  <si>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</si>
  <si>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</si>
  <si>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</si>
  <si>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</si>
  <si>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</si>
  <si>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</si>
  <si>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</si>
  <si>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</si>
  <si>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</si>
  <si>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</si>
  <si>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</si>
  <si>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</si>
  <si>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</si>
  <si>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</si>
  <si>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</si>
  <si>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</si>
  <si>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</si>
  <si>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</si>
  <si>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</si>
  <si>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</si>
  <si>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</si>
  <si>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</si>
  <si>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</si>
  <si>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</si>
  <si>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</si>
  <si>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</si>
  <si>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</si>
  <si>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</si>
  <si>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</si>
  <si>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</si>
  <si>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</si>
  <si>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</si>
  <si>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</si>
  <si>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</si>
  <si>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</si>
  <si>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</si>
  <si>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</si>
  <si>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</si>
  <si>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</si>
  <si>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</si>
  <si>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</si>
  <si>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</si>
  <si>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</si>
  <si>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</si>
  <si>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</si>
  <si>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</si>
  <si>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</si>
  <si>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</si>
  <si>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</si>
  <si>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</si>
  <si>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</si>
  <si>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</si>
  <si>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</si>
  <si>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</si>
  <si>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</si>
  <si>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</si>
  <si>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</si>
  <si>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</si>
  <si>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</si>
  <si>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</si>
  <si>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</si>
  <si>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</si>
  <si>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</si>
  <si>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</si>
  <si>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</si>
  <si>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</si>
  <si>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</si>
  <si>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</si>
  <si>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</si>
  <si>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</si>
  <si>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</si>
  <si>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</si>
  <si>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</si>
  <si>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</si>
  <si>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</si>
  <si>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</si>
  <si>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</si>
  <si>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</si>
  <si>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</si>
  <si>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</si>
  <si>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</si>
  <si>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</si>
  <si>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</si>
  <si>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</si>
  <si>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</si>
  <si>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</si>
  <si>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</si>
  <si>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</si>
  <si>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</si>
  <si>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</si>
  <si>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</si>
  <si>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</si>
  <si>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</si>
  <si>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</si>
  <si>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</si>
  <si>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</si>
  <si>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</si>
  <si>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</si>
  <si>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</si>
  <si>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</si>
  <si>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</si>
  <si>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</si>
  <si>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</si>
  <si>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</si>
  <si>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</si>
  <si>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</si>
  <si>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</si>
  <si>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</si>
  <si>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</si>
  <si>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</si>
  <si>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</si>
  <si>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</si>
  <si>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</si>
  <si>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</si>
  <si>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</si>
  <si>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</si>
  <si>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</si>
  <si>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</si>
  <si>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</si>
  <si>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</si>
  <si>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</si>
  <si>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</si>
  <si>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</si>
  <si>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</si>
  <si>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</si>
  <si>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</si>
  <si>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</si>
  <si>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</si>
  <si>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</si>
  <si>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</si>
  <si>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</si>
  <si>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</si>
  <si>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</si>
  <si>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</si>
  <si>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</si>
  <si>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</si>
  <si>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</si>
  <si>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</si>
  <si>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</si>
  <si>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</si>
  <si>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</si>
  <si>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</si>
  <si>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</si>
  <si>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</si>
  <si>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</si>
  <si>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</si>
  <si>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</si>
  <si>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</si>
  <si>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</si>
  <si>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</si>
  <si>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</si>
  <si>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</si>
  <si>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</si>
  <si>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</si>
  <si>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</si>
  <si>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</si>
  <si>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</si>
  <si>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</si>
  <si>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</si>
  <si>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</si>
  <si>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</si>
  <si>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</si>
  <si>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</si>
  <si>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</si>
  <si>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</si>
  <si>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</si>
  <si>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</si>
  <si>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</si>
  <si>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</si>
  <si>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</si>
  <si>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</si>
  <si>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</si>
  <si>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</si>
  <si>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</si>
  <si>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</si>
  <si>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</si>
  <si>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</si>
  <si>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</si>
  <si>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</si>
  <si>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</si>
  <si>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</si>
  <si>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</si>
  <si>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</si>
  <si>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</si>
  <si>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</si>
  <si>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</si>
  <si>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</si>
  <si>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</si>
  <si>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</si>
  <si>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</si>
  <si>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</si>
  <si>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</si>
  <si>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</si>
  <si>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</si>
  <si>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</si>
  <si>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</si>
  <si>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</si>
  <si>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</si>
  <si>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</si>
  <si>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</si>
  <si>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</si>
  <si>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</si>
  <si>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</si>
  <si>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</si>
  <si>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</si>
  <si>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</si>
  <si>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</si>
  <si>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</si>
  <si>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</si>
  <si>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</si>
  <si>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</si>
  <si>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</si>
  <si>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</si>
  <si>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</si>
  <si>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</si>
  <si>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</si>
  <si>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</si>
  <si>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</si>
  <si>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</si>
  <si>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</si>
  <si>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</si>
  <si>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</si>
  <si>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</si>
  <si>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</si>
  <si>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</si>
  <si>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</si>
  <si>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</si>
  <si>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</si>
  <si>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</si>
  <si>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</si>
  <si>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</si>
  <si>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</si>
  <si>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</si>
  <si>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</si>
  <si>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</si>
  <si>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</si>
  <si>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</si>
  <si>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</si>
  <si>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</si>
  <si>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</si>
  <si>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</si>
  <si>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</si>
  <si>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</si>
  <si>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</si>
  <si>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</si>
  <si>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</si>
  <si>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</si>
  <si>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</si>
  <si>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</si>
  <si>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</si>
  <si>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</si>
  <si>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</si>
  <si>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</si>
  <si>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</si>
  <si>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</si>
  <si>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</si>
  <si>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</si>
  <si>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</si>
  <si>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</si>
  <si>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</si>
  <si>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</si>
  <si>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</si>
  <si>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</si>
  <si>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</si>
  <si>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</si>
  <si>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</si>
  <si>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</si>
  <si>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</si>
  <si>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</si>
  <si>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</si>
  <si>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</si>
  <si>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</si>
  <si>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</si>
  <si>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</si>
  <si>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</si>
  <si>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</si>
  <si>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</si>
  <si>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</si>
  <si>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</si>
  <si>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</si>
  <si>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</si>
  <si>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</si>
  <si>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</si>
  <si>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</si>
  <si>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</si>
  <si>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</si>
  <si>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</si>
  <si>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</si>
  <si>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</si>
  <si>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</si>
  <si>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</si>
  <si>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</si>
  <si>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</si>
  <si>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</si>
  <si>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</si>
  <si>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</si>
  <si>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</si>
  <si>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</si>
  <si>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</si>
  <si>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</si>
  <si>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</si>
  <si>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</si>
  <si>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</si>
  <si>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</si>
  <si>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</si>
  <si>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</si>
  <si>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</si>
  <si>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</si>
  <si>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</si>
  <si>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</si>
  <si>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</si>
  <si>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</si>
  <si>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</si>
  <si>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</si>
  <si>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</si>
  <si>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</si>
  <si>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</si>
  <si>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</si>
  <si>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</si>
  <si>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</si>
  <si>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</si>
  <si>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</si>
  <si>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</si>
  <si>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</si>
  <si>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</si>
  <si>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</si>
  <si>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</si>
  <si>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</si>
  <si>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</si>
  <si>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</si>
  <si>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</si>
  <si>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</si>
  <si>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</si>
  <si>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</si>
  <si>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</si>
  <si>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</si>
  <si>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</si>
  <si>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</si>
  <si>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</si>
  <si>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</si>
  <si>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</si>
  <si>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</si>
  <si>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</si>
  <si>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</si>
  <si>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</si>
  <si>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</si>
  <si>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</si>
  <si>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</si>
  <si>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</si>
  <si>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</si>
  <si>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</si>
  <si>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</si>
  <si>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</si>
  <si>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</si>
  <si>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</si>
  <si>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</si>
  <si>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</si>
  <si>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</si>
  <si>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</si>
  <si>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</si>
  <si>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</si>
  <si>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</si>
  <si>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</si>
  <si>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</si>
  <si>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</si>
  <si>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</si>
  <si>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</si>
  <si>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</si>
  <si>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</si>
  <si>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</si>
  <si>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</si>
  <si>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</si>
  <si>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</si>
  <si>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</si>
  <si>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</si>
  <si>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</si>
  <si>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</si>
  <si>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</si>
  <si>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</si>
  <si>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</si>
  <si>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</si>
  <si>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</si>
  <si>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</si>
  <si>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</si>
  <si>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</si>
  <si>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</si>
  <si>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</si>
  <si>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</si>
  <si>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</si>
  <si>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</si>
  <si>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</si>
  <si>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</si>
  <si>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</si>
  <si>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</si>
  <si>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</si>
  <si>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</si>
  <si>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</si>
  <si>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</si>
  <si>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</si>
  <si>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</si>
  <si>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</si>
  <si>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</si>
  <si>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</si>
  <si>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</si>
  <si>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</si>
  <si>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</si>
  <si>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</si>
  <si>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</si>
  <si>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</si>
  <si>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</si>
  <si>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</si>
  <si>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</si>
  <si>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</si>
  <si>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</si>
  <si>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</si>
  <si>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</si>
  <si>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</si>
  <si>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</si>
  <si>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</si>
  <si>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</si>
  <si>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</si>
  <si>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</si>
  <si>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</si>
  <si>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</si>
  <si>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</si>
  <si>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</si>
  <si>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</si>
  <si>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</si>
  <si>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</si>
  <si>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</si>
  <si>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</si>
  <si>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</si>
  <si>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</si>
  <si>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</si>
  <si>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</si>
  <si>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</si>
  <si>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</si>
  <si>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</si>
  <si>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</si>
  <si>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</si>
  <si>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</si>
  <si>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</si>
  <si>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</si>
  <si>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</si>
  <si>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</si>
  <si>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</si>
  <si>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</si>
  <si>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</si>
  <si>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</si>
  <si>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</si>
  <si>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</si>
  <si>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</si>
  <si>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</si>
  <si>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</si>
  <si>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</si>
  <si>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</si>
  <si>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</si>
  <si>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</si>
  <si>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</si>
  <si>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</si>
  <si>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</si>
  <si>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</si>
  <si>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</si>
  <si>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</si>
  <si>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</si>
  <si>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</si>
  <si>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</si>
  <si>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</si>
  <si>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</si>
  <si>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</si>
  <si>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</si>
  <si>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</si>
  <si>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</si>
  <si>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</si>
  <si>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</si>
  <si>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</si>
  <si>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</si>
  <si>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</si>
  <si>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</si>
  <si>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</si>
  <si>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</si>
  <si>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</si>
  <si>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</si>
  <si>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</si>
  <si>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</si>
  <si>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</si>
  <si>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</si>
  <si>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</si>
  <si>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</si>
  <si>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</si>
  <si>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</si>
  <si>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</si>
  <si>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</si>
  <si>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</si>
  <si>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</si>
  <si>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</si>
  <si>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</si>
  <si>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</si>
  <si>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</si>
  <si>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</si>
  <si>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</si>
  <si>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</si>
  <si>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</si>
  <si>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</si>
  <si>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</si>
  <si>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</si>
  <si>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</si>
  <si>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</si>
  <si>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</si>
  <si>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</si>
  <si>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</si>
  <si>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</si>
  <si>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</si>
  <si>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</si>
  <si>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</si>
  <si>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</si>
  <si>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</si>
  <si>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</si>
  <si>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</si>
  <si>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</si>
  <si>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</si>
  <si>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</si>
  <si>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</si>
  <si>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</si>
  <si>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</si>
  <si>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</si>
  <si>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</si>
  <si>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</si>
  <si>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</si>
  <si>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</si>
  <si>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</si>
  <si>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</si>
  <si>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</si>
  <si>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</si>
  <si>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</si>
  <si>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</si>
  <si>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</si>
  <si>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</si>
  <si>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</si>
  <si>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</si>
  <si>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</si>
  <si>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</si>
  <si>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</si>
  <si>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</si>
  <si>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</si>
  <si>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</si>
  <si>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</si>
  <si>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</si>
  <si>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</si>
  <si>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</si>
  <si>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</si>
  <si>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</si>
  <si>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</si>
  <si>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</si>
  <si>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</si>
  <si>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</si>
  <si>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</si>
  <si>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</si>
  <si>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</si>
  <si>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</si>
  <si>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</si>
  <si>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</si>
  <si>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</si>
  <si>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</si>
  <si>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</si>
  <si>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</si>
  <si>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</si>
  <si>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</si>
  <si>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</si>
  <si>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</si>
  <si>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</si>
  <si>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</si>
  <si>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</si>
  <si>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</si>
  <si>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</si>
  <si>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</si>
  <si>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</si>
  <si>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</si>
  <si>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</si>
  <si>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</si>
  <si>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</si>
  <si>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</si>
  <si>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</si>
  <si>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</si>
  <si>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</si>
  <si>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</si>
  <si>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</si>
  <si>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</si>
  <si>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</si>
  <si>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</si>
  <si>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</si>
  <si>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</si>
  <si>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</si>
  <si>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</si>
  <si>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</si>
  <si>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</si>
  <si>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</si>
  <si>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</si>
  <si>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</si>
  <si>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</si>
  <si>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</si>
  <si>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</si>
  <si>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</si>
  <si>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</si>
  <si>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</si>
  <si>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</si>
  <si>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</si>
  <si>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</si>
  <si>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</si>
  <si>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</si>
  <si>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</si>
  <si>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</si>
  <si>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</si>
  <si>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</si>
  <si>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</si>
  <si>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</si>
  <si>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</si>
  <si>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</si>
  <si>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</si>
  <si>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</si>
  <si>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</si>
  <si>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</si>
  <si>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</si>
  <si>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</si>
  <si>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</si>
  <si>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</si>
  <si>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</si>
  <si>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</si>
  <si>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</si>
  <si>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</si>
  <si>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</si>
  <si>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</si>
  <si>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</si>
  <si>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</si>
  <si>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</si>
  <si>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</si>
  <si>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</si>
  <si>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</si>
  <si>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</si>
  <si>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</si>
  <si>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</si>
  <si>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</si>
  <si>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</si>
  <si>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</si>
  <si>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</si>
  <si>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</si>
  <si>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</si>
  <si>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</si>
  <si>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</si>
  <si>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</si>
  <si>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</si>
  <si>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</si>
  <si>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</si>
  <si>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</si>
  <si>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</si>
  <si>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</si>
  <si>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</si>
  <si>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</si>
  <si>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</si>
  <si>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</si>
  <si>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</si>
  <si>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</si>
  <si>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</si>
  <si>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</si>
  <si>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</si>
  <si>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</si>
  <si>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</si>
  <si>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</si>
  <si>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</si>
  <si>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</si>
  <si>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</si>
  <si>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</si>
  <si>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</si>
  <si>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</si>
  <si>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</si>
  <si>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</si>
  <si>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</si>
  <si>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</si>
  <si>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</si>
  <si>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</si>
  <si>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</si>
  <si>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</si>
  <si>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</si>
  <si>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</si>
  <si>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</si>
  <si>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</si>
  <si>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</si>
  <si>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</si>
  <si>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</si>
  <si>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</si>
  <si>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</si>
  <si>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</si>
  <si>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</si>
  <si>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</si>
  <si>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</si>
  <si>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</si>
  <si>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</si>
  <si>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</si>
  <si>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</si>
  <si>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</si>
  <si>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</si>
  <si>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</si>
  <si>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</si>
  <si>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</si>
  <si>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</si>
  <si>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</si>
  <si>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</si>
  <si>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</si>
  <si>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</si>
  <si>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</si>
  <si>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</si>
  <si>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</si>
  <si>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</si>
  <si>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</si>
  <si>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</si>
  <si>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</si>
  <si>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</si>
  <si>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</si>
  <si>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</si>
  <si>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</si>
  <si>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</si>
  <si>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</si>
  <si>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</si>
  <si>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</si>
  <si>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</si>
  <si>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</si>
  <si>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</si>
  <si>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</si>
  <si>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</si>
  <si>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</si>
  <si>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</si>
  <si>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</si>
  <si>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</si>
  <si>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</si>
  <si>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</si>
  <si>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</si>
  <si>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</si>
  <si>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</si>
  <si>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</si>
  <si>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</si>
  <si>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</si>
  <si>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</si>
  <si>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</si>
  <si>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</si>
  <si>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</si>
  <si>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</si>
  <si>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</si>
  <si>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</si>
  <si>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</si>
  <si>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</si>
  <si>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</si>
  <si>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</si>
  <si>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</si>
  <si>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</si>
  <si>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</si>
  <si>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</si>
  <si>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</si>
  <si>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</si>
  <si>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</si>
  <si>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</si>
  <si>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</si>
  <si>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</si>
  <si>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</si>
  <si>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</si>
  <si>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</si>
  <si>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</si>
  <si>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</si>
  <si>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</si>
  <si>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</si>
  <si>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</si>
  <si>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</si>
  <si>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</si>
  <si>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</si>
  <si>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</si>
  <si>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</si>
  <si>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</si>
  <si>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</si>
  <si>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</si>
  <si>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</si>
  <si>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</si>
  <si>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</si>
  <si>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</si>
  <si>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</si>
  <si>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</si>
  <si>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</si>
  <si>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</si>
  <si>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</si>
  <si>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</si>
  <si>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</si>
  <si>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</si>
  <si>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</si>
  <si>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</si>
  <si>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</si>
  <si>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</si>
  <si>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</si>
  <si>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</si>
  <si>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</si>
  <si>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</si>
  <si>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</si>
  <si>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</si>
  <si>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</si>
  <si>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</si>
  <si>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</si>
  <si>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</si>
  <si>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</si>
  <si>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</si>
  <si>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</si>
  <si>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</si>
  <si>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</si>
  <si>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</si>
  <si>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</si>
  <si>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</si>
  <si>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</si>
  <si>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</si>
  <si>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</si>
  <si>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</si>
  <si>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</si>
  <si>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</si>
  <si>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</si>
  <si>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</si>
  <si>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</si>
  <si>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</si>
  <si>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</si>
  <si>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</si>
  <si>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</si>
  <si>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</si>
  <si>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</si>
  <si>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</si>
  <si>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</si>
  <si>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</si>
  <si>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</si>
  <si>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</si>
  <si>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</si>
  <si>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</si>
  <si>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</si>
  <si>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</si>
  <si>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</si>
  <si>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</si>
  <si>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</si>
  <si>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</si>
  <si>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</si>
  <si>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</si>
  <si>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</si>
  <si>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</si>
  <si>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</si>
  <si>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</si>
  <si>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</si>
  <si>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</si>
  <si>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</si>
  <si>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</si>
  <si>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</si>
  <si>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</si>
  <si>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</si>
  <si>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</si>
  <si>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</si>
  <si>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</si>
  <si>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</si>
  <si>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</si>
  <si>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</si>
  <si>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</si>
  <si>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</si>
  <si>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</si>
  <si>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</si>
  <si>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</si>
  <si>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</si>
  <si>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</si>
  <si>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</si>
  <si>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</si>
  <si>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</si>
  <si>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</si>
  <si>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</si>
  <si>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</si>
  <si>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</si>
  <si>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</si>
  <si>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</si>
  <si>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</si>
  <si>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</si>
  <si>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</si>
  <si>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</si>
  <si>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</si>
  <si>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</si>
  <si>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</si>
  <si>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</si>
  <si>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</si>
  <si>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</si>
  <si>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</si>
  <si>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</si>
  <si>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</si>
  <si>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</si>
  <si>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</si>
  <si>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</si>
  <si>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</si>
  <si>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</si>
  <si>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</si>
  <si>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</si>
  <si>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</si>
  <si>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</si>
  <si>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</si>
  <si>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</si>
  <si>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</si>
  <si>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</si>
  <si>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</si>
  <si>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</si>
  <si>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</si>
  <si>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</si>
  <si>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</si>
  <si>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</si>
  <si>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</si>
  <si>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</si>
  <si>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</si>
  <si>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</si>
  <si>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</si>
  <si>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</si>
  <si>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</si>
  <si>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</si>
  <si>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</si>
  <si>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</si>
  <si>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</si>
  <si>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</si>
  <si>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</si>
  <si>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</si>
  <si>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</si>
  <si>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</si>
  <si>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</si>
  <si>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</si>
  <si>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</si>
  <si>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</si>
  <si>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</si>
  <si>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</si>
  <si>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</si>
  <si>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</si>
  <si>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</si>
  <si>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</si>
  <si>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</si>
  <si>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</si>
  <si>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</si>
  <si>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</si>
  <si>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</si>
  <si>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</si>
  <si>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</si>
  <si>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</si>
  <si>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</si>
  <si>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</si>
  <si>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</si>
  <si>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</si>
  <si>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</si>
  <si>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</si>
  <si>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</si>
  <si>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</si>
  <si>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</si>
  <si>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</si>
  <si>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</si>
  <si>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</si>
  <si>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</si>
  <si>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</si>
  <si>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</si>
  <si>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</si>
  <si>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</si>
  <si>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</si>
  <si>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</si>
  <si>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</si>
  <si>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</si>
  <si>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</si>
  <si>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</si>
  <si>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</si>
  <si>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</si>
  <si>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</si>
  <si>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</si>
  <si>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</si>
  <si>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</si>
  <si>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</si>
  <si>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</si>
  <si>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</si>
  <si>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</si>
  <si>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</si>
  <si>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</si>
  <si>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</si>
  <si>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</si>
  <si>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</si>
  <si>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</si>
  <si>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</si>
  <si>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</si>
  <si>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</si>
  <si>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</si>
  <si>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</si>
  <si>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</si>
  <si>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</si>
  <si>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</si>
  <si>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</si>
  <si>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</si>
  <si>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</si>
  <si>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</si>
  <si>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</si>
  <si>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</si>
  <si>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</si>
  <si>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</si>
  <si>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</si>
  <si>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</si>
  <si>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</si>
  <si>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</si>
  <si>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</si>
  <si>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</si>
  <si>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</si>
  <si>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</si>
  <si>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</si>
  <si>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</si>
  <si>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</si>
  <si>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</si>
  <si>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</si>
  <si>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</si>
  <si>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</si>
  <si>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</si>
  <si>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</si>
  <si>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</si>
  <si>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</si>
  <si>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</si>
  <si>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</si>
  <si>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</si>
  <si>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</si>
  <si>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</si>
  <si>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</si>
  <si>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</si>
  <si>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</si>
  <si>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</si>
  <si>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</si>
  <si>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</si>
  <si>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</si>
  <si>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</si>
  <si>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</si>
  <si>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</si>
  <si>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</si>
  <si>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</si>
  <si>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</si>
  <si>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</si>
  <si>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</si>
  <si>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</si>
  <si>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</si>
  <si>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</si>
  <si>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</si>
  <si>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</si>
  <si>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</si>
  <si>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</si>
  <si>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</si>
  <si>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</si>
  <si>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</si>
  <si>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</si>
  <si>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</si>
  <si>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</si>
  <si>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</si>
  <si>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</si>
  <si>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</si>
  <si>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</si>
  <si>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</si>
  <si>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</si>
  <si>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</si>
  <si>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</si>
  <si>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</si>
  <si>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</si>
  <si>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</si>
  <si>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</si>
  <si>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</si>
  <si>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</si>
  <si>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</si>
  <si>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</si>
  <si>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</si>
  <si>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</si>
  <si>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</si>
  <si>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</si>
  <si>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</si>
  <si>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</si>
  <si>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</si>
  <si>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</si>
  <si>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</si>
  <si>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</si>
  <si>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</si>
  <si>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</si>
  <si>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</si>
  <si>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</si>
  <si>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</si>
  <si>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</si>
  <si>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</si>
  <si>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</si>
  <si>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</si>
  <si>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</si>
  <si>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</si>
  <si>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</si>
  <si>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</si>
  <si>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</si>
  <si>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</si>
  <si>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</si>
  <si>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</si>
  <si>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</si>
  <si>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</si>
  <si>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</si>
  <si>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</si>
  <si>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</si>
  <si>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</si>
  <si>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</si>
  <si>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</si>
  <si>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</si>
  <si>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</si>
  <si>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</si>
  <si>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</si>
  <si>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</si>
  <si>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</si>
  <si>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</si>
  <si>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</si>
  <si>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</si>
  <si>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</si>
  <si>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</si>
  <si>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</si>
  <si>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</si>
  <si>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</si>
  <si>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</si>
  <si>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</si>
  <si>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</si>
  <si>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</si>
  <si>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</si>
  <si>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</si>
  <si>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</si>
  <si>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</si>
  <si>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</si>
  <si>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</si>
  <si>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</si>
  <si>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</si>
  <si>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</si>
  <si>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</si>
  <si>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</si>
  <si>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</si>
  <si>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</si>
  <si>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</si>
  <si>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</si>
  <si>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</si>
  <si>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</si>
  <si>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</si>
  <si>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</si>
  <si>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</si>
  <si>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</si>
  <si>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</si>
  <si>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</si>
  <si>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</si>
  <si>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</si>
  <si>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</si>
  <si>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</si>
  <si>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</si>
  <si>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</si>
  <si>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</si>
  <si>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</si>
  <si>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</si>
  <si>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</si>
  <si>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</si>
  <si>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</si>
  <si>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</si>
  <si>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</si>
  <si>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</si>
  <si>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</si>
  <si>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</si>
  <si>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</si>
  <si>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</si>
  <si>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</si>
  <si>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</si>
  <si>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</si>
  <si>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</si>
  <si>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</si>
  <si>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</si>
  <si>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</si>
  <si>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</si>
  <si>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</si>
  <si>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</si>
  <si>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</si>
  <si>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</si>
  <si>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</si>
  <si>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</si>
  <si>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</si>
  <si>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</si>
  <si>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</si>
  <si>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</si>
  <si>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</si>
  <si>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</si>
  <si>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</si>
  <si>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</si>
  <si>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</si>
  <si>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</si>
  <si>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</si>
  <si>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</si>
  <si>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</si>
  <si>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</si>
  <si>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</si>
  <si>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</si>
  <si>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</si>
  <si>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</si>
  <si>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</si>
  <si>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</si>
  <si>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</si>
  <si>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</si>
  <si>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</si>
  <si>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</si>
  <si>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</si>
  <si>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</si>
  <si>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</si>
  <si>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</si>
  <si>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</si>
  <si>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</si>
  <si>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</si>
  <si>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</si>
  <si>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</si>
  <si>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</si>
  <si>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</si>
  <si>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</si>
  <si>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</si>
  <si>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</si>
  <si>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</si>
  <si>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</si>
  <si>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</si>
  <si>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</si>
  <si>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</si>
  <si>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</si>
  <si>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</si>
  <si>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</si>
  <si>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</si>
  <si>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</si>
  <si>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</si>
  <si>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</si>
  <si>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</si>
  <si>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</si>
  <si>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</si>
  <si>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</si>
  <si>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</si>
  <si>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</si>
  <si>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</si>
  <si>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</si>
  <si>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</si>
  <si>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</si>
  <si>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</si>
  <si>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</si>
  <si>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</si>
  <si>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</si>
  <si>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</si>
  <si>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</si>
  <si>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</si>
  <si>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</si>
  <si>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</si>
  <si>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</si>
  <si>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</si>
  <si>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</si>
  <si>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</si>
  <si>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</si>
  <si>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</si>
  <si>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</si>
  <si>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</si>
  <si>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</si>
  <si>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</si>
  <si>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</si>
  <si>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</si>
  <si>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</si>
  <si>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</si>
  <si>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</si>
  <si>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</si>
  <si>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</si>
  <si>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</si>
  <si>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</si>
  <si>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</si>
  <si>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</si>
  <si>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</si>
  <si>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</si>
  <si>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</si>
  <si>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</si>
  <si>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</si>
  <si>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</si>
  <si>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</si>
  <si>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</si>
  <si>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</si>
  <si>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</si>
  <si>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</si>
  <si>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</si>
  <si>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</si>
  <si>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</si>
  <si>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</si>
  <si>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</si>
  <si>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</si>
  <si>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</si>
  <si>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</si>
  <si>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</si>
  <si>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</si>
  <si>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</si>
  <si>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</si>
  <si>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</si>
  <si>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</si>
  <si>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</si>
  <si>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</si>
  <si>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</si>
  <si>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</si>
  <si>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</si>
  <si>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</si>
  <si>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</si>
  <si>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</si>
  <si>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</si>
  <si>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</si>
  <si>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</si>
  <si>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</si>
  <si>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</si>
  <si>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</si>
  <si>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</si>
  <si>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</si>
  <si>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</si>
  <si>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</si>
  <si>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</si>
  <si>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</si>
  <si>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</si>
  <si>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</si>
  <si>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</si>
  <si>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</si>
  <si>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</si>
  <si>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</si>
  <si>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</si>
  <si>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</si>
  <si>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</si>
  <si>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</si>
  <si>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</si>
  <si>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</si>
  <si>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</si>
  <si>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</si>
  <si>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</si>
  <si>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</si>
  <si>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</si>
  <si>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</si>
  <si>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</si>
  <si>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</si>
  <si>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</si>
  <si>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</si>
  <si>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</si>
  <si>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</si>
  <si>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</si>
  <si>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</si>
  <si>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</si>
  <si>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</si>
  <si>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</si>
  <si>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</si>
  <si>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</si>
  <si>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</si>
  <si>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</si>
  <si>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</si>
  <si>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</si>
  <si>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</si>
  <si>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</si>
  <si>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</si>
  <si>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</si>
  <si>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</si>
  <si>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</si>
  <si>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</si>
  <si>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</si>
  <si>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</si>
  <si>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</si>
  <si>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</si>
  <si>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</si>
  <si>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</si>
  <si>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</si>
  <si>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</si>
  <si>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</si>
  <si>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</si>
  <si>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</si>
  <si>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</si>
  <si>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</si>
  <si>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</si>
  <si>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</si>
  <si>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</si>
  <si>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</si>
  <si>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</si>
  <si>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</si>
  <si>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</si>
  <si>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</si>
  <si>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</si>
  <si>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</si>
  <si>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</si>
  <si>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</si>
  <si>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</si>
  <si>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</si>
  <si>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</si>
  <si>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</si>
  <si>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</si>
  <si>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</si>
  <si>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</si>
  <si>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</si>
  <si>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</si>
  <si>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</si>
  <si>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</si>
  <si>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</si>
  <si>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</si>
  <si>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</si>
  <si>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</si>
  <si>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</si>
  <si>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</si>
  <si>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</si>
  <si>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</si>
  <si>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</si>
  <si>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</si>
  <si>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</si>
  <si>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</si>
  <si>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</si>
  <si>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</si>
  <si>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</si>
  <si>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</si>
  <si>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</si>
  <si>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</si>
  <si>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</si>
  <si>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</si>
  <si>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</si>
  <si>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</si>
  <si>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</si>
  <si>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</si>
  <si>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</si>
  <si>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</si>
  <si>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</si>
  <si>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</si>
  <si>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</si>
  <si>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</si>
  <si>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</si>
  <si>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</si>
  <si>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</si>
  <si>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</si>
  <si>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</si>
  <si>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</si>
  <si>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</si>
  <si>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</si>
  <si>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</si>
  <si>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</si>
  <si>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</si>
  <si>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</si>
  <si>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</si>
  <si>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</si>
  <si>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</si>
  <si>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</si>
  <si>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</si>
  <si>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</si>
  <si>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</si>
  <si>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</si>
  <si>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</si>
  <si>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</si>
  <si>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</si>
  <si>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</si>
  <si>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</si>
  <si>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</si>
  <si>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</si>
  <si>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</si>
  <si>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</si>
  <si>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</si>
  <si>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</si>
  <si>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</si>
  <si>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</si>
  <si>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</si>
  <si>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</si>
  <si>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</si>
  <si>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</si>
  <si>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</si>
  <si>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</si>
  <si>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</si>
  <si>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</si>
  <si>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</si>
  <si>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</si>
  <si>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</si>
  <si>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</si>
  <si>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</si>
  <si>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</si>
  <si>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</si>
  <si>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</si>
  <si>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</si>
  <si>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</si>
  <si>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</si>
  <si>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</si>
  <si>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</si>
  <si>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</si>
  <si>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</si>
  <si>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</si>
  <si>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</si>
  <si>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</si>
  <si>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</si>
  <si>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</si>
  <si>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</si>
  <si>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</si>
  <si>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</si>
  <si>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</si>
  <si>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</si>
  <si>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</si>
  <si>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</si>
  <si>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</si>
  <si>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</si>
  <si>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</si>
  <si>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</si>
  <si>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</si>
  <si>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</si>
  <si>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</si>
  <si>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</si>
  <si>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</si>
  <si>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</si>
  <si>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</si>
  <si>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</si>
  <si>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</si>
  <si>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</si>
  <si>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</si>
  <si>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</si>
  <si>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</si>
  <si>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</si>
  <si>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</si>
  <si>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</si>
  <si>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</si>
  <si>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</si>
  <si>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</si>
  <si>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</si>
  <si>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</si>
  <si>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</si>
  <si>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</si>
  <si>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</si>
  <si>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</si>
  <si>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</si>
  <si>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</si>
  <si>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</si>
  <si>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</si>
  <si>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</si>
  <si>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</si>
  <si>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</si>
  <si>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</si>
  <si>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</si>
  <si>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</si>
  <si>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</si>
  <si>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</si>
  <si>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</si>
  <si>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</si>
  <si>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</si>
  <si>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</si>
  <si>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</si>
  <si>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</si>
  <si>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</si>
  <si>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</si>
  <si>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</si>
  <si>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</si>
  <si>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</si>
  <si>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</si>
  <si>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</si>
  <si>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</si>
  <si>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</si>
  <si>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</si>
  <si>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</si>
  <si>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</si>
  <si>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</si>
  <si>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</si>
  <si>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</si>
  <si>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</si>
  <si>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</si>
  <si>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</si>
  <si>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</si>
  <si>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</si>
  <si>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</si>
  <si>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</si>
  <si>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</si>
  <si>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</si>
  <si>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</si>
  <si>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</si>
  <si>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</si>
  <si>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</si>
  <si>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</si>
  <si>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</si>
  <si>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</si>
  <si>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</si>
  <si>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</si>
  <si>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</si>
  <si>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</si>
  <si>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</si>
  <si>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</si>
  <si>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</si>
  <si>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</si>
  <si>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</si>
  <si>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</si>
  <si>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</si>
  <si>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</si>
  <si>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</si>
  <si>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</si>
  <si>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</si>
  <si>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</si>
  <si>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</si>
  <si>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</si>
  <si>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</si>
  <si>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</si>
  <si>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</si>
  <si>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</si>
  <si>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</si>
  <si>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</si>
  <si>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</si>
  <si>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</si>
  <si>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</si>
  <si>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</si>
  <si>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</si>
  <si>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</si>
  <si>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</si>
  <si>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</si>
  <si>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</si>
  <si>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</si>
  <si>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</si>
  <si>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</si>
  <si>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</si>
  <si>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</si>
  <si>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</si>
  <si>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</si>
  <si>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</si>
  <si>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</si>
  <si>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</si>
  <si>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</si>
  <si>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</si>
  <si>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</si>
  <si>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</si>
  <si>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</si>
  <si>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</si>
  <si>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</si>
  <si>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</si>
  <si>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</si>
  <si>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</si>
  <si>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</si>
  <si>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</si>
  <si>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</si>
  <si>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</si>
  <si>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</si>
  <si>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</si>
  <si>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</si>
  <si>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</si>
  <si>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</si>
  <si>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</si>
  <si>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</si>
  <si>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</si>
  <si>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</si>
  <si>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</si>
  <si>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</si>
  <si>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</si>
  <si>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</si>
  <si>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</si>
  <si>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</si>
  <si>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</si>
  <si>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</si>
  <si>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</si>
  <si>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</si>
  <si>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</si>
  <si>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</si>
  <si>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</si>
  <si>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</si>
  <si>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</si>
  <si>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</si>
  <si>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</si>
  <si>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</si>
  <si>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</si>
  <si>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</si>
  <si>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</si>
  <si>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</si>
  <si>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</si>
  <si>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</si>
  <si>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</si>
  <si>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</si>
  <si>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</si>
  <si>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</si>
  <si>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</si>
  <si>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</si>
  <si>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</si>
  <si>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</si>
  <si>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</si>
  <si>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</si>
  <si>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</si>
  <si>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</si>
  <si>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</si>
  <si>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</si>
  <si>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</si>
  <si>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</si>
  <si>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</si>
  <si>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</si>
  <si>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</si>
  <si>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</si>
  <si>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</si>
  <si>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</si>
  <si>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</si>
  <si>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</si>
  <si>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</si>
  <si>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</si>
  <si>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</si>
  <si>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</si>
  <si>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</si>
  <si>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</si>
  <si>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</si>
  <si>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</si>
  <si>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</si>
  <si>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</si>
  <si>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</si>
  <si>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</si>
  <si>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</si>
  <si>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</si>
  <si>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</si>
  <si>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</si>
  <si>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</si>
  <si>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</si>
  <si>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</si>
  <si>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</si>
  <si>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</si>
  <si>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</si>
  <si>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</si>
  <si>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</si>
  <si>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</si>
  <si>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</si>
  <si>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</si>
  <si>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</si>
  <si>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</si>
  <si>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</si>
  <si>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</si>
  <si>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</si>
  <si>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</si>
  <si>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</si>
  <si>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</si>
  <si>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</si>
  <si>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</si>
  <si>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</si>
  <si>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</si>
  <si>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</si>
  <si>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</si>
  <si>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</si>
  <si>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</si>
  <si>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</si>
  <si>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</si>
  <si>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</si>
  <si>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</si>
  <si>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</si>
  <si>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</si>
  <si>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</si>
  <si>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</si>
  <si>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</si>
  <si>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</si>
  <si>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</si>
  <si>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</si>
  <si>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</si>
  <si>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</si>
  <si>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</si>
  <si>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</si>
  <si>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</si>
  <si>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</si>
  <si>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</si>
  <si>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</si>
  <si>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</si>
  <si>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</si>
  <si>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</si>
  <si>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</si>
  <si>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</si>
  <si>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</si>
  <si>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</si>
  <si>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</si>
  <si>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</si>
  <si>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</si>
  <si>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</si>
  <si>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</si>
  <si>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</si>
  <si>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</si>
  <si>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</si>
  <si>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</si>
  <si>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</si>
  <si>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</si>
  <si>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</si>
  <si>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</si>
  <si>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</si>
  <si>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</si>
  <si>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</si>
  <si>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</si>
  <si>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</si>
  <si>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</si>
  <si>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</si>
  <si>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</si>
  <si>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</si>
  <si>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</si>
  <si>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</si>
  <si>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</si>
  <si>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</si>
  <si>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</si>
  <si>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</si>
  <si>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</si>
  <si>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</si>
  <si>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</si>
  <si>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</si>
  <si>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</si>
  <si>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</si>
  <si>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</si>
  <si>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</si>
  <si>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</si>
  <si>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</si>
  <si>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</si>
  <si>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</si>
  <si>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</si>
  <si>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</si>
  <si>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</si>
  <si>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</si>
  <si>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</si>
  <si>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</si>
  <si>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</si>
  <si>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</si>
  <si>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</si>
  <si>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</si>
  <si>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</si>
  <si>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</si>
  <si>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</si>
  <si>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</si>
  <si>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</si>
  <si>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</si>
  <si>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</si>
  <si>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</si>
  <si>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</si>
  <si>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</si>
  <si>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</si>
  <si>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</si>
  <si>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</si>
  <si>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</si>
  <si>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</si>
  <si>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</si>
  <si>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</si>
  <si>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</si>
  <si>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</si>
  <si>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</si>
  <si>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</si>
  <si>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</si>
  <si>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</si>
  <si>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</si>
  <si>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</si>
  <si>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</si>
  <si>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</si>
  <si>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</si>
  <si>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</si>
  <si>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</si>
  <si>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</si>
  <si>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</si>
  <si>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</si>
  <si>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</si>
  <si>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</si>
  <si>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</si>
  <si>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</si>
  <si>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</si>
  <si>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</si>
  <si>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</si>
  <si>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</si>
  <si>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</si>
  <si>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</si>
  <si>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</si>
  <si>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</si>
  <si>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</si>
  <si>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</si>
  <si>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</si>
  <si>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</si>
  <si>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</si>
  <si>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</si>
  <si>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</si>
  <si>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</si>
  <si>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</si>
  <si>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</si>
  <si>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</si>
  <si>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</si>
  <si>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</si>
  <si>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</si>
  <si>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</si>
  <si>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</si>
  <si>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</si>
  <si>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</si>
  <si>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</si>
  <si>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</si>
  <si>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</si>
  <si>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</si>
  <si>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</si>
  <si>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</si>
  <si>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</si>
  <si>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</si>
  <si>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</si>
  <si>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</si>
  <si>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</si>
  <si>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</si>
  <si>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</si>
  <si>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</si>
  <si>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</si>
  <si>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</si>
  <si>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</si>
  <si>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</si>
  <si>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</si>
  <si>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</si>
  <si>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</si>
  <si>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</si>
  <si>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</si>
  <si>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</si>
  <si>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</si>
  <si>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</si>
  <si>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</si>
  <si>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</si>
  <si>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</si>
  <si>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</si>
  <si>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</si>
  <si>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</si>
  <si>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</si>
  <si>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</si>
  <si>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</si>
  <si>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</si>
  <si>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</si>
  <si>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</si>
  <si>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</si>
  <si>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</si>
  <si>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</si>
  <si>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</si>
  <si>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</si>
  <si>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</si>
  <si>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</si>
  <si>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</si>
  <si>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</si>
  <si>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</si>
  <si>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</si>
  <si>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</si>
  <si>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</si>
  <si>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</si>
  <si>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</si>
  <si>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</si>
  <si>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</si>
  <si>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</si>
  <si>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</si>
  <si>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</si>
  <si>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</si>
  <si>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</si>
  <si>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</si>
  <si>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</si>
  <si>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</si>
  <si>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</si>
  <si>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</si>
  <si>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</si>
  <si>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</si>
  <si>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</si>
  <si>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</si>
  <si>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</si>
  <si>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</si>
  <si>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</si>
  <si>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</si>
  <si>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</si>
  <si>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</si>
  <si>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</si>
  <si>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</si>
  <si>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</si>
  <si>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</si>
  <si>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</si>
  <si>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</si>
  <si>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</si>
  <si>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</si>
  <si>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</si>
  <si>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</si>
  <si>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</si>
  <si>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</si>
  <si>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</si>
  <si>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</si>
  <si>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</si>
  <si>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</si>
  <si>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</si>
  <si>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</si>
  <si>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</si>
  <si>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</si>
  <si>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</si>
  <si>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</si>
  <si>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</si>
  <si>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</si>
  <si>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</si>
  <si>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</si>
  <si>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</si>
  <si>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</si>
  <si>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</si>
  <si>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</si>
  <si>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</si>
  <si>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</si>
  <si>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</si>
  <si>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</si>
  <si>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</si>
  <si>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</si>
  <si>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</si>
  <si>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</si>
  <si>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</si>
  <si>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</si>
  <si>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</si>
  <si>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</si>
  <si>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</si>
  <si>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</si>
  <si>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</si>
  <si>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</si>
  <si>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</si>
  <si>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</si>
  <si>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</si>
  <si>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</si>
  <si>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</si>
  <si>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</si>
  <si>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</si>
  <si>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</si>
  <si>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</si>
  <si>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</si>
  <si>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</si>
  <si>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</si>
  <si>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</si>
  <si>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</si>
  <si>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</si>
  <si>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</si>
  <si>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</si>
  <si>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</si>
  <si>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</si>
  <si>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</si>
  <si>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</si>
  <si>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</si>
  <si>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</si>
  <si>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</si>
  <si>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</si>
  <si>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</si>
  <si>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</si>
  <si>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</si>
  <si>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</si>
  <si>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</si>
  <si>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</si>
  <si>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</si>
  <si>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</si>
  <si>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</si>
  <si>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</si>
  <si>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</si>
  <si>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</si>
  <si>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</si>
  <si>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</si>
  <si>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</si>
  <si>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</si>
  <si>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</si>
  <si>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</si>
  <si>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</si>
  <si>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</si>
  <si>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</si>
  <si>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</si>
  <si>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</si>
  <si>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</si>
  <si>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</si>
  <si>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</si>
  <si>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</si>
  <si>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</si>
  <si>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</si>
  <si>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</si>
  <si>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</si>
  <si>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</si>
  <si>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</si>
  <si>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</si>
  <si>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</si>
  <si>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</si>
  <si>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</si>
  <si>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</si>
  <si>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</si>
  <si>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</si>
  <si>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</si>
  <si>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</si>
  <si>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</si>
  <si>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</si>
  <si>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</si>
  <si>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</si>
  <si>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</si>
  <si>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</si>
  <si>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</si>
  <si>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</si>
  <si>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</si>
  <si>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</si>
  <si>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</si>
  <si>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</si>
  <si>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</si>
  <si>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</si>
  <si>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</si>
  <si>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</si>
  <si>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</si>
  <si>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</si>
  <si>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</si>
  <si>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</si>
  <si>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</si>
  <si>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</si>
  <si>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</si>
  <si>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</si>
  <si>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</si>
  <si>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</si>
  <si>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</si>
  <si>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</si>
  <si>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</si>
  <si>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</si>
  <si>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</si>
  <si>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</si>
  <si>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</si>
  <si>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</si>
  <si>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</si>
  <si>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</si>
  <si>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</si>
  <si>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</si>
  <si>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</si>
  <si>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</si>
  <si>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</si>
  <si>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</si>
  <si>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</si>
  <si>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</si>
  <si>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</si>
  <si>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</si>
  <si>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</si>
  <si>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</si>
  <si>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</si>
  <si>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</si>
  <si>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</si>
  <si>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</si>
  <si>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</si>
  <si>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</si>
  <si>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</si>
  <si>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</si>
  <si>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</si>
  <si>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</si>
  <si>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</si>
  <si>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</si>
  <si>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</si>
  <si>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</si>
  <si>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</si>
  <si>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</si>
  <si>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</si>
  <si>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</si>
  <si>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</si>
  <si>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</si>
  <si>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</si>
  <si>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</si>
  <si>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</si>
  <si>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</si>
  <si>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</si>
  <si>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</si>
  <si>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</si>
  <si>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</si>
  <si>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</si>
  <si>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</si>
  <si>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</si>
  <si>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</si>
  <si>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</si>
  <si>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</si>
  <si>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</si>
  <si>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</si>
  <si>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</si>
  <si>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</si>
  <si>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</si>
  <si>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</si>
  <si>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</si>
  <si>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</si>
  <si>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</si>
  <si>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</si>
  <si>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</si>
  <si>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</si>
  <si>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</si>
  <si>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</si>
  <si>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</si>
  <si>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</si>
  <si>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</si>
  <si>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</si>
  <si>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</si>
  <si>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</si>
  <si>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</si>
  <si>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</si>
  <si>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</si>
  <si>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</si>
  <si>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</si>
  <si>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</si>
  <si>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</si>
  <si>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</si>
  <si>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</si>
  <si>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</si>
  <si>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</si>
  <si>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</si>
  <si>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</si>
  <si>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</si>
  <si>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</si>
  <si>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</si>
  <si>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</si>
  <si>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</si>
  <si>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</si>
  <si>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</si>
  <si>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</si>
  <si>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</si>
  <si>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</si>
  <si>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</si>
  <si>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</si>
  <si>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</si>
  <si>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</si>
  <si>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</si>
  <si>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</si>
  <si>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</si>
  <si>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</si>
  <si>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</si>
  <si>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</si>
  <si>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</si>
  <si>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</si>
  <si>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</si>
  <si>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</si>
  <si>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</si>
  <si>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</si>
  <si>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</si>
  <si>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</si>
  <si>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</si>
  <si>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</si>
  <si>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</si>
  <si>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</si>
  <si>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</si>
  <si>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</si>
  <si>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</si>
  <si>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</si>
  <si>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</si>
  <si>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</si>
  <si>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</si>
  <si>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</si>
  <si>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</si>
  <si>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</si>
  <si>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</si>
  <si>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</si>
  <si>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</si>
  <si>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</si>
  <si>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</si>
  <si>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</si>
  <si>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</si>
  <si>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</si>
  <si>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</si>
  <si>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</si>
  <si>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</si>
  <si>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</si>
  <si>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</si>
  <si>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</si>
  <si>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</si>
  <si>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</si>
  <si>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</si>
  <si>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</si>
  <si>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</si>
  <si>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</si>
  <si>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</si>
  <si>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</si>
  <si>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</si>
  <si>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</si>
  <si>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</si>
  <si>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</si>
  <si>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</si>
  <si>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</si>
  <si>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</si>
  <si>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</si>
  <si>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</si>
  <si>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</si>
  <si>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</si>
  <si>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</si>
  <si>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</si>
  <si>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</si>
  <si>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</si>
  <si>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</si>
  <si>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</si>
  <si>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</si>
  <si>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</si>
  <si>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</si>
  <si>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</si>
  <si>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</si>
  <si>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</si>
  <si>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</si>
  <si>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</si>
  <si>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</si>
  <si>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</si>
  <si>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</si>
  <si>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</si>
  <si>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</si>
  <si>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</si>
  <si>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</si>
  <si>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</si>
  <si>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</si>
  <si>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</si>
  <si>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</si>
  <si>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</si>
  <si>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</si>
  <si>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</si>
  <si>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</si>
  <si>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</si>
  <si>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</si>
  <si>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</si>
  <si>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</si>
  <si>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</si>
  <si>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</si>
  <si>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</si>
  <si>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</si>
  <si>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</si>
  <si>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</si>
  <si>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</si>
  <si>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</si>
  <si>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</si>
  <si>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</si>
  <si>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</si>
  <si>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</si>
  <si>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</si>
  <si>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</si>
  <si>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</si>
  <si>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</si>
  <si>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</si>
  <si>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</si>
  <si>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</si>
  <si>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</si>
  <si>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</si>
  <si>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</si>
  <si>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</si>
  <si>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</si>
  <si>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</si>
  <si>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</si>
  <si>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</si>
  <si>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</si>
  <si>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</si>
  <si>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</si>
  <si>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</si>
  <si>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</si>
  <si>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</si>
  <si>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</si>
  <si>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</si>
  <si>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</si>
  <si>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</si>
  <si>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</si>
  <si>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</si>
  <si>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</si>
  <si>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</si>
  <si>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</si>
  <si>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</si>
  <si>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</si>
  <si>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</si>
  <si>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</si>
  <si>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</si>
  <si>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</si>
  <si>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</si>
  <si>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</si>
  <si>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</si>
  <si>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</si>
  <si>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</si>
  <si>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</si>
  <si>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</si>
  <si>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</si>
  <si>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</si>
  <si>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</si>
  <si>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</si>
  <si>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</si>
  <si>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</si>
  <si>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</si>
  <si>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</si>
  <si>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</si>
  <si>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</si>
  <si>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</si>
  <si>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</si>
  <si>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</si>
  <si>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</si>
  <si>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</si>
  <si>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</si>
  <si>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</si>
  <si>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</si>
  <si>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</si>
  <si>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</si>
  <si>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</si>
  <si>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</si>
  <si>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</si>
  <si>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</si>
  <si>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</si>
  <si>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</si>
  <si>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</si>
  <si>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</si>
  <si>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</si>
  <si>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</si>
  <si>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</si>
  <si>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</si>
  <si>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</si>
  <si>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</si>
  <si>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</si>
  <si>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</si>
  <si>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</si>
  <si>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</si>
  <si>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</si>
  <si>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</si>
  <si>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</si>
  <si>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</si>
  <si>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</si>
  <si>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</si>
  <si>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</si>
  <si>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</si>
  <si>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</si>
  <si>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</si>
  <si>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</si>
  <si>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</si>
  <si>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</si>
  <si>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</si>
  <si>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</si>
  <si>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</si>
  <si>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</si>
  <si>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</si>
  <si>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</si>
  <si>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</si>
  <si>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</si>
  <si>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</si>
  <si>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</si>
  <si>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</si>
  <si>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</si>
  <si>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</si>
  <si>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</si>
  <si>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</si>
  <si>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</si>
  <si>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</si>
  <si>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</si>
  <si>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</si>
  <si>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</si>
  <si>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</si>
  <si>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</si>
  <si>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</si>
  <si>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</si>
  <si>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</si>
  <si>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</si>
  <si>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</si>
  <si>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</si>
  <si>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</si>
  <si>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</si>
  <si>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</si>
  <si>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</si>
  <si>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</si>
  <si>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</si>
  <si>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</si>
  <si>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</si>
  <si>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</si>
  <si>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</si>
  <si>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</si>
  <si>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</si>
  <si>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</si>
  <si>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</si>
  <si>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</si>
  <si>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</si>
  <si>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</si>
  <si>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</si>
  <si>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</si>
  <si>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</si>
  <si>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</si>
  <si>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</si>
  <si>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</si>
  <si>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</si>
  <si>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</si>
  <si>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</si>
  <si>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</si>
  <si>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</si>
  <si>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</si>
  <si>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</si>
  <si>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</si>
  <si>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</si>
  <si>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</si>
  <si>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</si>
  <si>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</si>
  <si>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</si>
  <si>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</si>
  <si>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</si>
  <si>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</si>
  <si>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</si>
  <si>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</si>
  <si>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</si>
  <si>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</si>
  <si>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</si>
  <si>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</si>
  <si>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</si>
  <si>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</si>
  <si>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</si>
  <si>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</si>
  <si>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</si>
  <si>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</si>
  <si>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</si>
  <si>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</si>
  <si>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</si>
  <si>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</si>
  <si>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</si>
  <si>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</si>
  <si>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</si>
  <si>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</si>
  <si>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</si>
  <si>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</si>
  <si>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</si>
  <si>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</si>
  <si>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</si>
  <si>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</si>
  <si>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</si>
  <si>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</si>
  <si>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</si>
  <si>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</si>
  <si>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</si>
  <si>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</si>
  <si>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</si>
  <si>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</si>
  <si>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</si>
  <si>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</si>
  <si>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</si>
  <si>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</si>
  <si>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</si>
  <si>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</si>
  <si>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</si>
  <si>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</si>
  <si>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</si>
  <si>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</si>
  <si>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</si>
  <si>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</si>
  <si>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</si>
  <si>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</si>
  <si>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</si>
  <si>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</si>
  <si>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</si>
  <si>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</si>
  <si>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</si>
  <si>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</si>
  <si>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</si>
  <si>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</si>
  <si>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</si>
  <si>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</si>
  <si>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</si>
  <si>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</si>
  <si>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</si>
  <si>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</si>
  <si>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</si>
  <si>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</si>
  <si>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</si>
  <si>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</si>
  <si>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</si>
  <si>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</si>
  <si>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</si>
  <si>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</si>
  <si>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</si>
  <si>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</si>
  <si>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</si>
  <si>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</si>
  <si>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</si>
  <si>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</si>
  <si>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</si>
  <si>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</si>
  <si>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</si>
  <si>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</si>
  <si>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</si>
  <si>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</si>
  <si>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</si>
  <si>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</si>
  <si>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</si>
  <si>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</si>
  <si>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</si>
  <si>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</si>
  <si>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</si>
  <si>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</si>
  <si>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</si>
  <si>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</si>
  <si>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</si>
  <si>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</si>
  <si>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</si>
  <si>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</si>
  <si>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</si>
  <si>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</si>
  <si>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</si>
  <si>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</si>
  <si>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</si>
  <si>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</si>
  <si>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</si>
  <si>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</si>
  <si>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</si>
  <si>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</si>
  <si>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</si>
  <si>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</si>
  <si>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</si>
  <si>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</si>
  <si>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</si>
  <si>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</si>
  <si>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</si>
  <si>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</si>
  <si>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</si>
  <si>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</si>
  <si>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</si>
  <si>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</si>
  <si>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</si>
  <si>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</si>
  <si>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</si>
  <si>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</si>
  <si>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</si>
  <si>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</si>
  <si>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</si>
  <si>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</si>
  <si>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</si>
  <si>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</si>
  <si>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</si>
  <si>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</si>
  <si>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</si>
  <si>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</si>
  <si>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</si>
  <si>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</si>
  <si>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</si>
  <si>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</si>
  <si>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</si>
  <si>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</si>
  <si>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</si>
  <si>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</si>
  <si>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</si>
  <si>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</si>
  <si>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</si>
  <si>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</si>
  <si>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</si>
  <si>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</si>
  <si>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</si>
  <si>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</si>
  <si>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</si>
  <si>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</si>
  <si>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</si>
  <si>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</si>
  <si>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</si>
  <si>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</si>
  <si>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</si>
  <si>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</si>
  <si>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</si>
  <si>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</si>
  <si>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</si>
  <si>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</si>
  <si>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</si>
  <si>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</si>
  <si>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</si>
  <si>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</si>
  <si>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</si>
  <si>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</si>
  <si>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</si>
  <si>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</si>
  <si>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</si>
  <si>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</si>
  <si>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</si>
  <si>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</si>
  <si>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</si>
  <si>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</si>
  <si>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</si>
  <si>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</si>
  <si>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</si>
  <si>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</si>
  <si>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</si>
  <si>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</si>
  <si>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</si>
  <si>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</si>
  <si>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</si>
  <si>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</si>
  <si>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</si>
  <si>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</si>
  <si>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</si>
  <si>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</si>
  <si>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</si>
  <si>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</si>
  <si>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</si>
  <si>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</si>
  <si>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</si>
  <si>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</si>
  <si>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</si>
  <si>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</si>
  <si>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</si>
  <si>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</si>
  <si>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</si>
  <si>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</si>
  <si>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</si>
  <si>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</si>
  <si>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</si>
  <si>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</si>
  <si>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</si>
  <si>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</si>
  <si>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</si>
  <si>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</si>
  <si>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</si>
  <si>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</si>
  <si>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</si>
  <si>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</si>
  <si>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</si>
  <si>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</si>
  <si>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</si>
  <si>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</si>
  <si>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</si>
  <si>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</si>
  <si>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</si>
  <si>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</si>
  <si>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</si>
  <si>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</si>
  <si>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</si>
  <si>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</si>
  <si>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</si>
  <si>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</si>
  <si>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</si>
  <si>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</si>
  <si>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</si>
  <si>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</si>
  <si>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</si>
  <si>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</si>
  <si>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</si>
  <si>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</si>
  <si>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</si>
  <si>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</si>
  <si>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</si>
  <si>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</si>
  <si>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</si>
  <si>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</si>
  <si>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</si>
  <si>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</si>
  <si>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</si>
  <si>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</si>
  <si>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</si>
  <si>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</si>
  <si>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</si>
  <si>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</si>
  <si>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</si>
  <si>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</si>
  <si>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</si>
  <si>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</si>
  <si>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</si>
  <si>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</si>
  <si>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</si>
  <si>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</si>
  <si>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</si>
  <si>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</si>
  <si>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</si>
  <si>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</si>
  <si>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</si>
  <si>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</si>
  <si>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</si>
  <si>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</si>
  <si>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</si>
  <si>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</si>
  <si>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</si>
  <si>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</si>
  <si>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</si>
  <si>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</si>
  <si>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</si>
  <si>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</si>
  <si>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</si>
  <si>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</si>
  <si>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</si>
  <si>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</si>
  <si>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</si>
  <si>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</si>
  <si>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</si>
  <si>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</si>
  <si>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</si>
  <si>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</si>
  <si>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</si>
  <si>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</si>
  <si>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</si>
  <si>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</si>
  <si>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</si>
  <si>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</si>
  <si>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</si>
  <si>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</si>
  <si>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</si>
  <si>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</si>
  <si>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</si>
  <si>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</si>
  <si>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</si>
  <si>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</si>
  <si>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</si>
  <si>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</si>
  <si>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</si>
  <si>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</si>
  <si>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</si>
  <si>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</si>
  <si>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</si>
  <si>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</si>
  <si>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</si>
  <si>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</si>
  <si>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</si>
  <si>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</si>
  <si>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</si>
  <si>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</si>
  <si>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</si>
  <si>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</si>
  <si>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</si>
  <si>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</si>
  <si>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</si>
  <si>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</si>
  <si>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</si>
  <si>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</si>
  <si>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</si>
  <si>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</si>
  <si>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</si>
  <si>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</si>
  <si>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</si>
  <si>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</si>
  <si>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</si>
  <si>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</si>
  <si>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</si>
  <si>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</si>
  <si>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</si>
  <si>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</si>
  <si>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</si>
  <si>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</si>
  <si>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</si>
  <si>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</si>
  <si>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</si>
  <si>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</si>
  <si>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</si>
  <si>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</si>
  <si>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</si>
  <si>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</si>
  <si>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</si>
  <si>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</si>
  <si>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</si>
  <si>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</si>
  <si>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</si>
  <si>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</si>
  <si>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</si>
  <si>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</si>
  <si>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</si>
  <si>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</si>
  <si>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</si>
  <si>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</si>
  <si>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</si>
  <si>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</si>
  <si>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</si>
  <si>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</si>
  <si>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</si>
  <si>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</si>
  <si>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</si>
  <si>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</si>
  <si>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</si>
  <si>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</si>
  <si>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</si>
  <si>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</si>
  <si>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</si>
  <si>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</si>
  <si>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</si>
  <si>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</si>
  <si>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</si>
  <si>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</si>
  <si>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</si>
  <si>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</si>
  <si>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</si>
  <si>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</si>
  <si>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</si>
  <si>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</si>
  <si>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</si>
  <si>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</si>
  <si>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</si>
  <si>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</si>
  <si>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</si>
  <si>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</si>
  <si>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</si>
  <si>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</si>
  <si>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</si>
  <si>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</si>
  <si>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</si>
  <si>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</si>
  <si>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</si>
  <si>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</si>
  <si>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</si>
  <si>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</si>
  <si>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</si>
  <si>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</si>
  <si>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</si>
  <si>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</si>
  <si>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</si>
  <si>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</si>
  <si>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</si>
  <si>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</si>
  <si>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</si>
  <si>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</si>
  <si>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</si>
  <si>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</si>
  <si>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</si>
  <si>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</si>
  <si>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</si>
  <si>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</si>
  <si>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</si>
  <si>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</si>
  <si>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</si>
  <si>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</si>
  <si>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</si>
  <si>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</si>
  <si>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</si>
  <si>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</si>
  <si>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</si>
  <si>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</si>
  <si>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</si>
  <si>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</si>
  <si>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</si>
  <si>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</si>
  <si>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</si>
  <si>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</si>
  <si>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</si>
  <si>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</si>
  <si>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</si>
  <si>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</si>
  <si>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</si>
  <si>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</si>
  <si>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</si>
  <si>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</si>
  <si>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</si>
  <si>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</si>
  <si>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</si>
  <si>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</si>
  <si>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</si>
  <si>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</si>
  <si>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</si>
  <si>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</si>
  <si>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</si>
  <si>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</si>
  <si>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</si>
  <si>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</si>
  <si>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</si>
  <si>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</si>
  <si>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</si>
  <si>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</si>
  <si>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</si>
  <si>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</si>
  <si>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</si>
  <si>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</si>
  <si>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</si>
  <si>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</si>
  <si>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</si>
  <si>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</si>
  <si>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</si>
  <si>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</si>
  <si>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</si>
  <si>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</si>
  <si>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</si>
  <si>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</si>
  <si>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</si>
  <si>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</si>
  <si>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</si>
  <si>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</si>
  <si>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</si>
  <si>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</si>
  <si>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</si>
  <si>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</si>
  <si>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</si>
  <si>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</si>
  <si>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</si>
  <si>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</si>
  <si>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</si>
  <si>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</si>
  <si>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</si>
  <si>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</si>
  <si>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</si>
  <si>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</si>
  <si>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</si>
  <si>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</si>
  <si>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</si>
  <si>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</si>
  <si>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</si>
  <si>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</si>
  <si>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</si>
  <si>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</si>
  <si>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</si>
  <si>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</si>
  <si>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</si>
  <si>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</si>
  <si>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</si>
  <si>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</si>
  <si>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</si>
  <si>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</si>
  <si>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</si>
  <si>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</si>
  <si>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</si>
  <si>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</si>
  <si>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</si>
  <si>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</si>
  <si>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</si>
  <si>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</si>
  <si>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</si>
  <si>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</si>
  <si>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</si>
  <si>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</si>
  <si>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</si>
  <si>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</si>
  <si>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</si>
  <si>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</si>
  <si>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</si>
  <si>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</si>
  <si>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</si>
  <si>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</si>
  <si>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</si>
  <si>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</si>
  <si>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</si>
  <si>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</si>
  <si>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</si>
  <si>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</si>
  <si>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</si>
  <si>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</si>
  <si>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</si>
  <si>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</si>
  <si>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</si>
  <si>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</si>
  <si>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</si>
  <si>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</si>
  <si>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</si>
  <si>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</si>
  <si>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</si>
  <si>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</si>
  <si>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</si>
  <si>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</si>
  <si>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</si>
  <si>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</si>
  <si>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</si>
  <si>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</si>
  <si>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</si>
  <si>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</si>
  <si>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</si>
  <si>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</si>
  <si>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</si>
  <si>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</si>
  <si>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</si>
  <si>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</si>
  <si>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</si>
  <si>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</si>
  <si>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</si>
  <si>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</si>
  <si>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</si>
  <si>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</si>
  <si>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</si>
  <si>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</si>
  <si>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</si>
  <si>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</si>
  <si>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</si>
  <si>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</si>
  <si>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</si>
  <si>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</si>
  <si>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</si>
  <si>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</si>
  <si>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</si>
  <si>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</si>
  <si>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</si>
  <si>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</si>
  <si>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</si>
  <si>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</si>
  <si>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</si>
  <si>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</si>
  <si>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</si>
  <si>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</si>
  <si>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</si>
  <si>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</si>
  <si>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</si>
  <si>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</si>
  <si>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</si>
  <si>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</si>
  <si>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</si>
  <si>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</si>
  <si>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</si>
  <si>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</si>
  <si>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</si>
  <si>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</si>
  <si>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</si>
  <si>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</si>
  <si>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</si>
  <si>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</si>
  <si>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</si>
  <si>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</si>
  <si>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</si>
  <si>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</si>
  <si>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</si>
  <si>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</si>
  <si>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</si>
  <si>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</si>
  <si>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</si>
  <si>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</si>
  <si>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</si>
  <si>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</si>
  <si>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</si>
  <si>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</si>
  <si>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</si>
  <si>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</si>
  <si>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</si>
  <si>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</si>
  <si>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</si>
  <si>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</si>
  <si>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</si>
  <si>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</si>
  <si>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</si>
  <si>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</si>
  <si>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</si>
  <si>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</si>
  <si>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</si>
  <si>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</si>
  <si>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</si>
  <si>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</si>
  <si>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</si>
  <si>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</si>
  <si>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</si>
  <si>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</si>
  <si>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</si>
  <si>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</si>
  <si>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</si>
  <si>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</si>
  <si>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</si>
  <si>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</si>
  <si>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</si>
  <si>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</si>
  <si>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</si>
  <si>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</si>
  <si>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</si>
  <si>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</si>
  <si>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</si>
  <si>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</si>
  <si>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</si>
  <si>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</si>
  <si>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</si>
  <si>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</si>
  <si>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</si>
  <si>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</si>
  <si>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</si>
  <si>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</si>
  <si>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</si>
  <si>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</si>
  <si>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</si>
  <si>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</si>
  <si>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</si>
  <si>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</si>
  <si>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</si>
  <si>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</si>
  <si>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</si>
  <si>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</si>
  <si>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</si>
  <si>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</si>
  <si>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</si>
  <si>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</si>
  <si>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</si>
  <si>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</si>
  <si>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</si>
  <si>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</si>
  <si>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</si>
  <si>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</si>
  <si>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</si>
  <si>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</si>
  <si>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</si>
  <si>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</si>
  <si>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</si>
  <si>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</si>
  <si>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</si>
  <si>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</si>
  <si>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</si>
  <si>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</si>
  <si>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</si>
  <si>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</si>
  <si>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</si>
  <si>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</si>
  <si>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</si>
  <si>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</si>
  <si>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</si>
  <si>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</si>
  <si>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</si>
  <si>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</si>
  <si>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</si>
  <si>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</si>
  <si>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</si>
  <si>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</si>
  <si>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</si>
  <si>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</si>
  <si>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</si>
  <si>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</si>
  <si>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</si>
  <si>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</si>
  <si>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</si>
  <si>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</si>
  <si>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</si>
  <si>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</si>
  <si>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</si>
  <si>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</si>
  <si>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</si>
  <si>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</si>
  <si>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</si>
  <si>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</si>
  <si>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</si>
  <si>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</si>
  <si>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</si>
  <si>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</si>
  <si>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</si>
  <si>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</si>
  <si>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</si>
  <si>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</si>
  <si>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</si>
  <si>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</si>
  <si>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</si>
  <si>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</si>
  <si>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</si>
  <si>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</si>
  <si>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</si>
  <si>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</si>
  <si>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</si>
  <si>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</si>
  <si>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</si>
  <si>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</si>
  <si>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</si>
  <si>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</si>
  <si>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</si>
  <si>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</si>
  <si>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</si>
  <si>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</si>
  <si>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</si>
  <si>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</si>
  <si>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</si>
  <si>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</si>
  <si>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</si>
  <si>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</si>
  <si>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</si>
  <si>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</si>
  <si>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</si>
  <si>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</si>
  <si>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</si>
  <si>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</si>
  <si>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</si>
  <si>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</si>
  <si>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</si>
  <si>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</si>
  <si>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</si>
  <si>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</si>
  <si>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</si>
  <si>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</si>
  <si>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</si>
  <si>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</si>
  <si>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</si>
  <si>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</si>
  <si>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</si>
  <si>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</si>
  <si>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</si>
  <si>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</si>
  <si>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</si>
  <si>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</si>
  <si>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</si>
  <si>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</si>
  <si>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</si>
  <si>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</si>
  <si>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</si>
  <si>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</si>
  <si>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</si>
  <si>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</si>
  <si>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</si>
  <si>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</si>
  <si>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</si>
  <si>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</si>
  <si>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</si>
  <si>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</si>
  <si>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</si>
  <si>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</si>
  <si>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</si>
  <si>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</si>
  <si>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</si>
  <si>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</si>
  <si>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</si>
  <si>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</si>
  <si>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</si>
  <si>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</si>
  <si>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</si>
  <si>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</si>
  <si>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</si>
  <si>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</si>
  <si>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</si>
  <si>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</si>
  <si>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</si>
  <si>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</si>
  <si>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</si>
  <si>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</si>
  <si>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</si>
  <si>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</si>
  <si>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</si>
  <si>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</si>
  <si>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</si>
  <si>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</si>
  <si>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</si>
  <si>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</si>
  <si>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</si>
  <si>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</si>
  <si>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</si>
  <si>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</si>
  <si>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</si>
  <si>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</si>
  <si>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</si>
  <si>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</si>
  <si>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</si>
  <si>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</si>
  <si>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</si>
  <si>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</si>
  <si>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</si>
  <si>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</si>
  <si>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</si>
  <si>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</si>
  <si>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</si>
  <si>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</si>
  <si>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</si>
  <si>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</si>
  <si>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</si>
  <si>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</si>
  <si>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</si>
  <si>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</si>
  <si>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</si>
  <si>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</si>
  <si>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</si>
  <si>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</si>
  <si>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</si>
  <si>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</si>
  <si>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</si>
  <si>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</si>
  <si>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</si>
  <si>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</si>
  <si>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</si>
  <si>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</si>
  <si>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</si>
  <si>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</si>
  <si>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</si>
  <si>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</si>
  <si>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</si>
  <si>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</si>
  <si>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</si>
  <si>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</si>
  <si>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</si>
  <si>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</si>
  <si>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</si>
  <si>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</si>
  <si>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</si>
  <si>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</si>
  <si>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</si>
  <si>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</si>
  <si>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</si>
  <si>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</si>
  <si>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</si>
  <si>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</si>
  <si>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</si>
  <si>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</si>
  <si>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</si>
  <si>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</si>
  <si>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</si>
  <si>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</si>
  <si>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</si>
  <si>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</si>
  <si>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</si>
  <si>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</si>
  <si>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</si>
  <si>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</si>
  <si>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</si>
  <si>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</si>
  <si>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</si>
  <si>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</si>
  <si>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</si>
  <si>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</si>
  <si>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</si>
  <si>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</si>
  <si>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</si>
  <si>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</si>
  <si>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</si>
  <si>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</si>
  <si>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</si>
  <si>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</si>
  <si>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</si>
  <si>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</si>
  <si>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</si>
  <si>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</si>
  <si>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</si>
  <si>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</si>
  <si>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</si>
  <si>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</si>
  <si>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</si>
  <si>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</si>
  <si>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</si>
  <si>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</si>
  <si>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</si>
  <si>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</si>
  <si>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</si>
  <si>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</si>
  <si>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</si>
  <si>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</si>
  <si>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</si>
  <si>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</si>
  <si>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</si>
  <si>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</si>
  <si>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</si>
  <si>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</si>
  <si>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</si>
  <si>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</si>
  <si>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</si>
  <si>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</si>
  <si>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</si>
  <si>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</si>
  <si>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</si>
  <si>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</si>
  <si>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</si>
  <si>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</si>
  <si>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</si>
  <si>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</si>
  <si>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</si>
  <si>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</si>
  <si>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</si>
  <si>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</si>
  <si>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</si>
  <si>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</si>
  <si>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</si>
  <si>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</si>
  <si>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</si>
  <si>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</si>
  <si>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</si>
  <si>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</si>
  <si>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</si>
  <si>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</si>
  <si>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</si>
  <si>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</si>
  <si>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</si>
  <si>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</si>
  <si>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</si>
  <si>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</si>
  <si>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</si>
  <si>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</si>
  <si>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</si>
  <si>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</si>
  <si>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</si>
  <si>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</si>
  <si>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</si>
  <si>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</si>
  <si>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</si>
  <si>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</si>
  <si>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</si>
  <si>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</si>
  <si>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</si>
  <si>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</si>
  <si>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</si>
  <si>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</si>
  <si>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</si>
  <si>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</si>
  <si>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</si>
  <si>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</si>
  <si>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</si>
  <si>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</si>
  <si>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</si>
  <si>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</si>
  <si>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</si>
  <si>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</si>
  <si>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</si>
  <si>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</si>
  <si>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</si>
  <si>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</si>
  <si>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</si>
  <si>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</si>
  <si>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</si>
  <si>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</si>
  <si>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</si>
  <si>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</si>
  <si>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</si>
  <si>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</si>
  <si>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</si>
  <si>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</si>
  <si>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</si>
  <si>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</si>
  <si>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</si>
  <si>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</si>
  <si>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</si>
  <si>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</si>
  <si>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</si>
  <si>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</si>
  <si>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</si>
  <si>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</si>
  <si>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</si>
  <si>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</si>
  <si>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</si>
  <si>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</si>
  <si>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</si>
  <si>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</si>
  <si>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</si>
  <si>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</si>
  <si>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</si>
  <si>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</si>
  <si>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</si>
  <si>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</si>
  <si>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</si>
  <si>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</si>
  <si>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</si>
  <si>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</si>
  <si>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</si>
  <si>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</si>
  <si>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</si>
  <si>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</si>
  <si>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</si>
  <si>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</si>
  <si>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</si>
  <si>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</si>
  <si>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</si>
  <si>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</si>
  <si>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</si>
  <si>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</si>
  <si>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</si>
  <si>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</si>
  <si>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</si>
  <si>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</si>
  <si>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</si>
  <si>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</si>
  <si>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</si>
  <si>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</si>
  <si>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</si>
  <si>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</si>
  <si>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</si>
  <si>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</si>
  <si>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</si>
  <si>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</si>
  <si>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</si>
  <si>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</si>
  <si>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</si>
  <si>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</si>
  <si>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</si>
  <si>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</si>
  <si>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</si>
  <si>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</si>
  <si>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</si>
  <si>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</si>
  <si>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</si>
  <si>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</si>
  <si>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</si>
  <si>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</si>
  <si>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</si>
  <si>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</si>
  <si>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</si>
  <si>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</si>
  <si>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</si>
  <si>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</si>
  <si>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</si>
  <si>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</si>
  <si>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</si>
  <si>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</si>
  <si>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</si>
  <si>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</si>
  <si>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</si>
  <si>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</si>
  <si>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</si>
  <si>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</si>
  <si>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</si>
  <si>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</si>
  <si>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</si>
  <si>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</si>
  <si>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</si>
  <si>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</si>
  <si>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</si>
  <si>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</si>
  <si>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</si>
  <si>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</si>
  <si>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</si>
  <si>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</si>
  <si>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</si>
  <si>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</si>
  <si>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</si>
  <si>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</si>
  <si>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</si>
  <si>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</si>
  <si>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</si>
  <si>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</si>
  <si>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</si>
  <si>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</si>
  <si>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</si>
  <si>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</si>
  <si>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</si>
  <si>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</si>
  <si>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</si>
  <si>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</si>
  <si>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</si>
  <si>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</si>
  <si>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</si>
  <si>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</si>
  <si>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</si>
  <si>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</si>
  <si>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</si>
  <si>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</si>
  <si>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</si>
  <si>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</si>
  <si>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</si>
  <si>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</si>
  <si>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</si>
  <si>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</si>
  <si>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</si>
  <si>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</si>
  <si>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</si>
  <si>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</si>
  <si>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</si>
  <si>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</si>
  <si>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</si>
  <si>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</si>
  <si>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</si>
  <si>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</si>
  <si>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</si>
  <si>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</si>
  <si>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</si>
  <si>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</si>
  <si>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</si>
  <si>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</si>
  <si>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</si>
  <si>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</si>
  <si>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</si>
  <si>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</si>
  <si>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</si>
  <si>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</si>
  <si>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</si>
  <si>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</si>
  <si>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</si>
  <si>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</si>
  <si>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</si>
  <si>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</si>
  <si>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</si>
  <si>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</si>
  <si>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</si>
  <si>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</si>
  <si>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</si>
  <si>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</si>
  <si>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</si>
  <si>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</si>
  <si>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</si>
  <si>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</si>
  <si>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</si>
  <si>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</si>
  <si>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</si>
  <si>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</si>
  <si>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</si>
  <si>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</si>
  <si>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</si>
  <si>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</si>
  <si>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</si>
  <si>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</si>
  <si>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</si>
  <si>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</si>
  <si>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</si>
  <si>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</si>
  <si>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</si>
  <si>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</si>
  <si>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</si>
  <si>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</si>
  <si>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</si>
  <si>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</si>
  <si>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</si>
  <si>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</si>
  <si>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</si>
  <si>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</si>
  <si>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</si>
  <si>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</si>
  <si>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</si>
  <si>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</si>
  <si>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</si>
  <si>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</si>
  <si>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</si>
  <si>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</si>
  <si>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</si>
  <si>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</si>
  <si>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</si>
  <si>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</si>
  <si>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</si>
  <si>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</si>
  <si>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</si>
  <si>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</si>
  <si>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</si>
  <si>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</si>
  <si>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</si>
  <si>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</si>
  <si>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</si>
  <si>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</si>
  <si>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</si>
  <si>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</si>
  <si>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</si>
  <si>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</si>
  <si>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</si>
  <si>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</si>
  <si>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</si>
  <si>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</si>
  <si>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</si>
  <si>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</si>
  <si>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</si>
  <si>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</si>
  <si>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</si>
  <si>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</si>
  <si>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</si>
  <si>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</si>
  <si>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</si>
  <si>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</si>
  <si>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</si>
  <si>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</si>
  <si>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</si>
  <si>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</si>
  <si>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</si>
  <si>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</si>
  <si>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</si>
  <si>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</si>
  <si>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</si>
  <si>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</si>
  <si>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</si>
  <si>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</si>
  <si>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</si>
  <si>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</si>
  <si>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</si>
  <si>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</si>
  <si>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</si>
  <si>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</si>
  <si>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</si>
  <si>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</si>
  <si>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</si>
  <si>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</si>
  <si>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</si>
  <si>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</si>
  <si>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</si>
  <si>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</si>
  <si>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</si>
  <si>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</si>
  <si>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</si>
  <si>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</si>
  <si>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</si>
  <si>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</si>
  <si>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</si>
  <si>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</si>
  <si>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</si>
  <si>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</si>
  <si>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</si>
  <si>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</si>
  <si>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</si>
  <si>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</si>
  <si>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</si>
  <si>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</si>
  <si>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</si>
  <si>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</si>
  <si>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</si>
  <si>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</si>
  <si>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</si>
  <si>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</si>
  <si>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</si>
  <si>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</si>
  <si>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</si>
  <si>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</si>
  <si>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</si>
  <si>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</si>
  <si>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</si>
  <si>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</si>
  <si>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</si>
  <si>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</si>
  <si>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</si>
  <si>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</si>
  <si>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</si>
  <si>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</si>
  <si>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</si>
  <si>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</si>
  <si>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</si>
  <si>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</si>
  <si>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</si>
  <si>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</si>
  <si>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</si>
  <si>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</si>
  <si>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</si>
  <si>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</si>
  <si>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</si>
  <si>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</si>
  <si>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</si>
  <si>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</si>
  <si>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</si>
  <si>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</si>
  <si>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</si>
  <si>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</si>
  <si>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</si>
  <si>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</si>
  <si>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</si>
  <si>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</si>
  <si>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</si>
  <si>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</si>
  <si>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</si>
  <si>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</si>
  <si>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</si>
  <si>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</si>
  <si>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</si>
  <si>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</si>
  <si>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</si>
  <si>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</si>
  <si>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</si>
  <si>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</si>
  <si>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</si>
  <si>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</si>
  <si>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</si>
  <si>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</si>
  <si>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</si>
  <si>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</si>
  <si>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</si>
  <si>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</si>
  <si>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</si>
  <si>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</si>
  <si>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</si>
  <si>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</si>
  <si>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</si>
  <si>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</si>
  <si>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</si>
  <si>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</si>
  <si>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</si>
  <si>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</si>
  <si>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</si>
  <si>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</si>
  <si>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</si>
  <si>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</si>
  <si>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</si>
  <si>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</si>
  <si>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</si>
  <si>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</si>
  <si>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</si>
  <si>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</si>
  <si>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</si>
  <si>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</si>
  <si>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</si>
  <si>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</si>
  <si>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</si>
  <si>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</si>
  <si>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</si>
  <si>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</si>
  <si>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</si>
  <si>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</si>
  <si>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</si>
  <si>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</si>
  <si>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</si>
  <si>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</si>
  <si>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</si>
  <si>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</si>
  <si>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</si>
  <si>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</si>
  <si>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</si>
  <si>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</si>
  <si>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</si>
  <si>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</si>
  <si>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</si>
  <si>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</si>
  <si>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</si>
  <si>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</si>
  <si>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</si>
  <si>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</si>
  <si>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</si>
  <si>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</si>
  <si>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</si>
  <si>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</si>
  <si>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</si>
  <si>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</si>
  <si>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</si>
  <si>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</si>
  <si>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</si>
  <si>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</si>
  <si>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</si>
  <si>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</si>
  <si>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</si>
  <si>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</si>
  <si>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</si>
  <si>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</si>
  <si>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</si>
  <si>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</si>
  <si>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</si>
  <si>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</si>
  <si>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</si>
  <si>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</si>
  <si>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</si>
  <si>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</si>
  <si>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</si>
  <si>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</si>
  <si>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</si>
  <si>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</si>
  <si>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</si>
  <si>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</si>
  <si>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</si>
  <si>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</si>
  <si>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</si>
  <si>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</si>
  <si>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</si>
  <si>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</si>
  <si>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</si>
  <si>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</si>
  <si>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</si>
  <si>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</si>
  <si>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</si>
  <si>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</si>
  <si>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</si>
  <si>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</si>
  <si>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</si>
  <si>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</si>
  <si>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</si>
  <si>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</si>
  <si>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</si>
  <si>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</si>
  <si>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</si>
  <si>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</si>
  <si>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</si>
  <si>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</si>
  <si>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</si>
  <si>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</si>
  <si>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</si>
  <si>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</si>
  <si>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</si>
  <si>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</si>
  <si>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</si>
  <si>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</si>
  <si>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</si>
  <si>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</si>
  <si>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</si>
  <si>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</si>
  <si>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</si>
  <si>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</si>
  <si>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</si>
  <si>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</si>
  <si>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</si>
  <si>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</si>
  <si>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</si>
  <si>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</si>
  <si>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</si>
  <si>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</si>
  <si>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</si>
  <si>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</si>
  <si>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</si>
  <si>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</si>
  <si>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</si>
  <si>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</si>
  <si>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</si>
  <si>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</si>
  <si>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</si>
  <si>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</si>
  <si>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</si>
  <si>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</si>
  <si>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</si>
  <si>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</si>
  <si>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</si>
  <si>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</si>
  <si>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</si>
  <si>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</si>
  <si>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</si>
  <si>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</si>
  <si>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</si>
  <si>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</si>
  <si>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</si>
  <si>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</si>
  <si>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</si>
  <si>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</si>
  <si>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</si>
  <si>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</si>
  <si>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</si>
  <si>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</si>
  <si>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</si>
  <si>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</si>
  <si>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</si>
  <si>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</si>
  <si>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</si>
  <si>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</si>
  <si>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</si>
  <si>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</si>
  <si>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</si>
  <si>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</si>
  <si>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</si>
  <si>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</si>
  <si>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</si>
  <si>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</si>
  <si>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</si>
  <si>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</si>
  <si>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</si>
  <si>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</si>
  <si>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</si>
  <si>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</si>
  <si>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</si>
  <si>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</si>
  <si>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</si>
  <si>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</si>
  <si>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</si>
  <si>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</si>
  <si>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</si>
  <si>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</si>
  <si>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</si>
  <si>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</si>
  <si>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</si>
  <si>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</si>
  <si>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</si>
  <si>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</si>
  <si>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</si>
  <si>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</si>
  <si>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</si>
  <si>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</si>
  <si>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</si>
  <si>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</si>
  <si>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</si>
  <si>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</si>
  <si>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</si>
  <si>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</si>
  <si>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</si>
  <si>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</si>
  <si>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</si>
  <si>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</si>
  <si>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</si>
  <si>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</si>
  <si>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</si>
  <si>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</si>
  <si>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</si>
  <si>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</si>
  <si>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</si>
  <si>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</si>
  <si>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</si>
  <si>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</si>
  <si>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</si>
  <si>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</si>
  <si>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</si>
  <si>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</si>
  <si>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</si>
  <si>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</si>
  <si>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</si>
  <si>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</si>
  <si>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</si>
  <si>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</si>
  <si>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</si>
  <si>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</si>
  <si>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</si>
  <si>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</si>
  <si>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</si>
  <si>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</si>
  <si>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</si>
  <si>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</si>
  <si>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</si>
  <si>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</si>
  <si>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</si>
  <si>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</si>
  <si>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</si>
  <si>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</si>
  <si>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</si>
  <si>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</si>
  <si>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</si>
  <si>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</si>
  <si>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</si>
  <si>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</si>
  <si>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</si>
  <si>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</si>
  <si>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</si>
  <si>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</si>
  <si>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</si>
  <si>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</si>
  <si>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</si>
  <si>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</si>
  <si>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</si>
  <si>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</si>
  <si>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</si>
  <si>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</si>
  <si>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</si>
  <si>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</si>
  <si>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</si>
  <si>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</si>
  <si>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</si>
  <si>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</si>
  <si>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</si>
  <si>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</si>
  <si>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</si>
  <si>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</si>
  <si>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</si>
  <si>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</si>
  <si>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</si>
  <si>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</si>
  <si>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</si>
  <si>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</si>
  <si>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</si>
  <si>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</si>
  <si>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</si>
  <si>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</si>
  <si>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</si>
  <si>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</si>
  <si>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</si>
  <si>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</si>
  <si>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</si>
  <si>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</si>
  <si>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</si>
  <si>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</si>
  <si>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</si>
  <si>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</si>
  <si>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</si>
  <si>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</si>
  <si>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</si>
  <si>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</si>
  <si>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</si>
  <si>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</si>
  <si>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</si>
  <si>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</si>
  <si>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</si>
  <si>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</si>
  <si>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</si>
  <si>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</si>
  <si>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</si>
  <si>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</si>
  <si>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</si>
  <si>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</si>
  <si>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</si>
  <si>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</si>
  <si>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</si>
  <si>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</si>
  <si>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</si>
  <si>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</si>
  <si>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</si>
  <si>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</si>
  <si>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</si>
  <si>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</si>
  <si>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</si>
  <si>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</si>
  <si>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</si>
  <si>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</si>
  <si>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</si>
  <si>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</si>
  <si>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</si>
  <si>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</si>
  <si>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</si>
  <si>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</si>
  <si>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</si>
  <si>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</si>
  <si>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</si>
  <si>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</si>
  <si>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</si>
  <si>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</si>
  <si>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</si>
  <si>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</si>
  <si>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</si>
  <si>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</si>
  <si>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</si>
  <si>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</si>
  <si>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</si>
  <si>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</si>
  <si>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</si>
  <si>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</si>
  <si>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</si>
  <si>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</si>
  <si>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</si>
  <si>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</si>
  <si>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</si>
  <si>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</si>
  <si>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</si>
  <si>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</si>
  <si>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</si>
  <si>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</si>
  <si>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</si>
  <si>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</si>
  <si>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</si>
  <si>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</si>
  <si>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</si>
  <si>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</si>
  <si>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</si>
  <si>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</si>
  <si>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</si>
  <si>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</si>
  <si>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</si>
  <si>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</si>
  <si>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</si>
  <si>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</si>
  <si>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</si>
  <si>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</si>
  <si>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</si>
  <si>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</si>
  <si>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</si>
  <si>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</si>
  <si>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</si>
  <si>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</si>
  <si>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</si>
  <si>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</si>
  <si>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</si>
  <si>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</si>
  <si>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</si>
  <si>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</si>
  <si>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</si>
  <si>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</si>
  <si>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</si>
  <si>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</si>
  <si>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</si>
  <si>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</si>
  <si>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</si>
  <si>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</si>
  <si>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</si>
  <si>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</si>
  <si>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</si>
  <si>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</si>
  <si>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</si>
  <si>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</si>
  <si>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</si>
  <si>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</si>
  <si>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</si>
  <si>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</si>
  <si>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</si>
  <si>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</si>
  <si>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</si>
  <si>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</si>
  <si>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</si>
  <si>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</si>
  <si>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</si>
  <si>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</si>
  <si>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</si>
  <si>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</si>
  <si>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</si>
  <si>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</si>
  <si>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</si>
  <si>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</si>
  <si>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</si>
  <si>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</si>
  <si>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</si>
  <si>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</si>
  <si>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</si>
  <si>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</si>
  <si>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</si>
  <si>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</si>
  <si>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</si>
  <si>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</si>
  <si>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</si>
  <si>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</si>
  <si>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</si>
  <si>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</si>
  <si>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</si>
  <si>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</si>
  <si>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</si>
  <si>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</si>
  <si>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</si>
  <si>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</si>
  <si>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</si>
  <si>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</si>
  <si>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</si>
  <si>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</si>
  <si>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</si>
  <si>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</si>
  <si>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</si>
  <si>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</si>
  <si>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</si>
  <si>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</si>
  <si>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</si>
  <si>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</si>
  <si>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</si>
  <si>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</si>
  <si>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</si>
  <si>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</si>
  <si>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</si>
  <si>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</si>
  <si>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</si>
  <si>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</si>
  <si>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</si>
  <si>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</si>
  <si>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</si>
  <si>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</si>
  <si>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</si>
  <si>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</si>
  <si>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</si>
  <si>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</si>
  <si>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</si>
  <si>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</si>
  <si>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</si>
  <si>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</si>
  <si>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</si>
  <si>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</si>
  <si>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</si>
  <si>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</si>
  <si>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</si>
  <si>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</si>
  <si>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</si>
  <si>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</si>
  <si>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</si>
  <si>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</si>
  <si>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</si>
  <si>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</si>
  <si>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</si>
  <si>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</si>
  <si>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</si>
  <si>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</si>
  <si>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</si>
  <si>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</si>
  <si>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</si>
  <si>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</si>
  <si>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</si>
  <si>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</si>
  <si>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</si>
  <si>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</si>
  <si>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</si>
  <si>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</si>
  <si>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</si>
  <si>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</si>
  <si>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</si>
  <si>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</si>
  <si>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</si>
  <si>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</si>
  <si>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</si>
  <si>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</si>
  <si>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</si>
  <si>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</si>
  <si>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</si>
  <si>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</si>
  <si>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</si>
  <si>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</si>
  <si>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</si>
  <si>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</si>
  <si>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</si>
  <si>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</si>
  <si>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</si>
  <si>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</si>
  <si>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</si>
  <si>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</si>
  <si>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</si>
  <si>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</si>
  <si>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</si>
  <si>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</si>
  <si>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</si>
  <si>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</si>
  <si>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</si>
  <si>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</si>
  <si>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</si>
  <si>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</si>
  <si>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</si>
  <si>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</si>
  <si>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</si>
  <si>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</si>
  <si>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</si>
  <si>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</si>
  <si>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</si>
  <si>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</si>
  <si>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</si>
  <si>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</si>
  <si>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</si>
  <si>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</si>
  <si>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</si>
  <si>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</si>
  <si>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</si>
  <si>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</si>
  <si>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</si>
  <si>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</si>
  <si>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</si>
  <si>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</si>
  <si>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</si>
  <si>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</si>
  <si>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</si>
  <si>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</si>
  <si>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</si>
  <si>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</si>
  <si>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</si>
  <si>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</si>
  <si>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</si>
  <si>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</si>
  <si>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</si>
  <si>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</si>
  <si>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</si>
  <si>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</si>
  <si>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</si>
  <si>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</si>
  <si>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</si>
  <si>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</si>
  <si>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</si>
  <si>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</si>
  <si>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</si>
  <si>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</si>
  <si>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</si>
  <si>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</si>
  <si>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</si>
  <si>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</si>
  <si>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</si>
  <si>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</si>
  <si>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</si>
  <si>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</si>
  <si>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</si>
  <si>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</si>
  <si>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</si>
  <si>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</si>
  <si>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</si>
  <si>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</si>
  <si>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</si>
  <si>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</si>
  <si>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</si>
  <si>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</si>
  <si>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</si>
  <si>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</si>
  <si>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</si>
  <si>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</si>
  <si>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</si>
  <si>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</si>
  <si>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</si>
  <si>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</si>
  <si>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</si>
  <si>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</si>
  <si>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</si>
  <si>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</si>
  <si>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</si>
  <si>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</si>
  <si>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</si>
  <si>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</si>
  <si>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</si>
  <si>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</si>
  <si>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</si>
  <si>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</si>
  <si>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</si>
  <si>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</si>
  <si>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</si>
  <si>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</si>
  <si>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</si>
  <si>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</si>
  <si>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</si>
  <si>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</si>
  <si>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</si>
  <si>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</si>
  <si>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</si>
  <si>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</si>
  <si>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</si>
  <si>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</si>
  <si>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</si>
  <si>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</si>
  <si>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</si>
  <si>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</si>
  <si>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</si>
  <si>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</si>
  <si>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</si>
  <si>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</si>
  <si>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</si>
  <si>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</si>
  <si>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</si>
  <si>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</si>
  <si>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</si>
  <si>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</si>
  <si>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</si>
  <si>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</si>
  <si>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</si>
  <si>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</si>
  <si>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</si>
  <si>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</si>
  <si>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</si>
  <si>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</si>
  <si>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</si>
  <si>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</si>
  <si>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</si>
  <si>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</si>
  <si>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</si>
  <si>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</si>
  <si>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</si>
  <si>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</si>
  <si>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</si>
  <si>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</si>
  <si>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</si>
  <si>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</si>
  <si>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</si>
  <si>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</si>
  <si>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</si>
  <si>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</si>
  <si>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</si>
  <si>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</si>
  <si>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</si>
  <si>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</si>
  <si>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</si>
  <si>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</si>
  <si>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</si>
  <si>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</si>
  <si>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</si>
  <si>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</si>
  <si>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</si>
  <si>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</si>
  <si>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</si>
  <si>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</si>
  <si>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</si>
  <si>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</si>
  <si>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</si>
  <si>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</si>
  <si>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</si>
  <si>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</si>
  <si>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</si>
  <si>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</si>
  <si>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</si>
  <si>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</si>
  <si>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</si>
  <si>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</si>
  <si>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</si>
  <si>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</si>
  <si>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</si>
  <si>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</si>
  <si>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</si>
  <si>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</si>
  <si>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</si>
  <si>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</si>
  <si>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</si>
  <si>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</si>
  <si>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</si>
  <si>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</si>
  <si>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</si>
  <si>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</si>
  <si>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</si>
  <si>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</si>
  <si>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</si>
  <si>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</si>
  <si>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</si>
  <si>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</si>
  <si>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</si>
  <si>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</si>
  <si>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</si>
  <si>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</si>
  <si>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</si>
  <si>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</si>
  <si>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</si>
  <si>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</si>
  <si>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</si>
  <si>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</si>
  <si>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</si>
  <si>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</si>
  <si>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</si>
  <si>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</si>
  <si>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</si>
  <si>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</si>
  <si>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</si>
  <si>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</si>
  <si>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</si>
  <si>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</si>
  <si>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</si>
  <si>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</si>
  <si>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</si>
  <si>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</si>
  <si>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</si>
  <si>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</si>
  <si>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</si>
  <si>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</si>
  <si>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</si>
  <si>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</si>
  <si>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</si>
  <si>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</si>
  <si>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</si>
  <si>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</si>
  <si>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</si>
  <si>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</si>
  <si>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</si>
  <si>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</si>
  <si>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</si>
  <si>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</si>
  <si>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</si>
  <si>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</si>
  <si>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</si>
  <si>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</si>
  <si>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</si>
  <si>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</si>
  <si>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</si>
  <si>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</si>
  <si>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</si>
  <si>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</si>
  <si>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</si>
  <si>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</si>
  <si>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</si>
  <si>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</si>
  <si>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</si>
  <si>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</si>
  <si>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</si>
  <si>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</si>
  <si>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</si>
  <si>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</si>
  <si>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</si>
  <si>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</si>
  <si>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</si>
  <si>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</si>
  <si>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</si>
  <si>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</si>
  <si>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</si>
  <si>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</si>
  <si>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</si>
  <si>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</si>
  <si>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</si>
  <si>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</si>
  <si>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</si>
  <si>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</si>
  <si>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</si>
  <si>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</si>
  <si>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</si>
  <si>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</si>
  <si>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</si>
  <si>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</si>
  <si>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</si>
  <si>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</si>
  <si>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</si>
  <si>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</si>
  <si>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</si>
  <si>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</si>
  <si>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</si>
  <si>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</si>
  <si>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</si>
  <si>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</si>
  <si>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</si>
  <si>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</si>
  <si>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</si>
  <si>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</si>
  <si>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</si>
  <si>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</si>
  <si>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</si>
  <si>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</si>
  <si>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</si>
  <si>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</si>
  <si>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</si>
  <si>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</si>
  <si>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</si>
  <si>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</si>
  <si>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</si>
  <si>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</si>
  <si>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</si>
  <si>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</si>
  <si>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</si>
  <si>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</si>
  <si>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</si>
  <si>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</si>
  <si>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</si>
  <si>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</si>
  <si>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</si>
  <si>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</si>
  <si>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</si>
  <si>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</si>
  <si>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</si>
  <si>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</si>
  <si>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</si>
  <si>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</si>
  <si>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</si>
  <si>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</si>
  <si>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</si>
  <si>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</si>
  <si>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</si>
  <si>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</si>
  <si>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</si>
  <si>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</si>
  <si>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</si>
  <si>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</si>
  <si>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</si>
  <si>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</si>
  <si>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</si>
  <si>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</si>
  <si>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</si>
  <si>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</si>
  <si>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</si>
  <si>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</si>
  <si>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</si>
  <si>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</si>
  <si>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</si>
  <si>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</si>
  <si>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</si>
  <si>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</si>
  <si>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</si>
  <si>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</si>
  <si>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</si>
  <si>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</si>
  <si>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</si>
  <si>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</si>
  <si>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</si>
  <si>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</si>
  <si>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</si>
  <si>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</si>
  <si>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</si>
  <si>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</si>
  <si>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</si>
  <si>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</si>
  <si>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</si>
  <si>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</si>
  <si>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</si>
  <si>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</si>
  <si>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</si>
  <si>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</si>
  <si>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</si>
  <si>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</si>
  <si>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</si>
  <si>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</si>
  <si>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</si>
  <si>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</si>
  <si>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</si>
  <si>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</si>
  <si>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</si>
  <si>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</si>
  <si>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</si>
  <si>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</si>
  <si>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</si>
  <si>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</si>
  <si>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</si>
  <si>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</si>
  <si>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</si>
  <si>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</si>
  <si>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</si>
  <si>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</si>
  <si>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</si>
  <si>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</si>
  <si>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</si>
  <si>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</si>
  <si>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</si>
  <si>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</si>
  <si>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</si>
  <si>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</si>
  <si>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</si>
  <si>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</si>
  <si>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</si>
  <si>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</si>
  <si>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</si>
  <si>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</si>
  <si>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</si>
  <si>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</si>
  <si>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</si>
  <si>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</si>
  <si>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</si>
  <si>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</si>
  <si>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</si>
  <si>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</si>
  <si>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</si>
  <si>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</si>
  <si>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</si>
  <si>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</si>
  <si>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</si>
  <si>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</si>
  <si>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</si>
  <si>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</si>
  <si>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</si>
  <si>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</si>
  <si>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</si>
  <si>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</si>
  <si>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</si>
  <si>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</si>
  <si>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</si>
  <si>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</si>
  <si>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</si>
  <si>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</si>
  <si>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</si>
  <si>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</si>
  <si>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</si>
  <si>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</si>
  <si>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</si>
  <si>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</si>
  <si>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</si>
  <si>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</si>
  <si>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</si>
  <si>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</si>
  <si>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</si>
  <si>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</si>
  <si>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</si>
  <si>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</si>
  <si>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</si>
  <si>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</si>
  <si>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</si>
  <si>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</si>
  <si>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</si>
  <si>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</si>
  <si>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</si>
  <si>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</si>
  <si>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</si>
  <si>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</si>
  <si>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</si>
  <si>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</si>
  <si>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</si>
  <si>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</si>
  <si>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</si>
  <si>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</si>
  <si>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</si>
  <si>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</si>
  <si>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</si>
  <si>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</si>
  <si>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</si>
  <si>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</si>
  <si>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</si>
  <si>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</si>
  <si>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</si>
  <si>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</si>
  <si>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</si>
  <si>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</si>
  <si>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</si>
  <si>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</si>
  <si>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</si>
  <si>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</si>
  <si>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</si>
  <si>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</si>
  <si>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</si>
  <si>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</si>
  <si>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</si>
  <si>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</si>
  <si>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</si>
  <si>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</si>
  <si>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</si>
  <si>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</si>
  <si>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</si>
  <si>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</si>
  <si>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</si>
  <si>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</si>
  <si>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</si>
  <si>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</si>
  <si>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</si>
  <si>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</si>
  <si>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</si>
  <si>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</si>
  <si>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</si>
  <si>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</si>
  <si>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</si>
  <si>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</si>
  <si>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</si>
  <si>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</si>
  <si>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</si>
  <si>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</si>
  <si>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</si>
  <si>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</si>
  <si>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</si>
  <si>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</si>
  <si>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</si>
  <si>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</si>
  <si>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</si>
  <si>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</si>
  <si>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</si>
  <si>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</si>
  <si>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</si>
  <si>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</si>
  <si>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</si>
  <si>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</si>
  <si>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</si>
  <si>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</si>
  <si>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</si>
  <si>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</si>
  <si>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</si>
  <si>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</si>
  <si>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</si>
  <si>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</si>
  <si>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</si>
  <si>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</si>
  <si>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</si>
  <si>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</si>
  <si>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</si>
  <si>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</si>
  <si>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</si>
  <si>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</si>
  <si>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</si>
  <si>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</si>
  <si>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</si>
  <si>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</si>
  <si>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</si>
  <si>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</si>
  <si>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</si>
  <si>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</si>
  <si>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</si>
  <si>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</si>
  <si>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</si>
  <si>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</si>
  <si>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</si>
  <si>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</si>
  <si>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</si>
  <si>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</si>
  <si>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</si>
  <si>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</si>
  <si>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</si>
  <si>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</si>
  <si>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</si>
  <si>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</si>
  <si>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</si>
  <si>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</si>
  <si>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</si>
  <si>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</si>
  <si>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</si>
  <si>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</si>
  <si>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</si>
  <si>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</si>
  <si>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</si>
  <si>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</si>
  <si>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</si>
  <si>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</si>
  <si>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</si>
  <si>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</si>
  <si>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</si>
  <si>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</si>
  <si>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</si>
  <si>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</si>
  <si>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</si>
  <si>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</si>
  <si>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</si>
  <si>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</si>
  <si>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</si>
  <si>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</si>
  <si>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</si>
  <si>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</si>
  <si>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</si>
  <si>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</si>
  <si>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</si>
  <si>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</si>
  <si>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</si>
  <si>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</si>
  <si>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</si>
  <si>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</si>
  <si>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</si>
  <si>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</si>
  <si>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</si>
  <si>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</si>
  <si>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</si>
  <si>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</si>
  <si>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</si>
  <si>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</si>
  <si>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</si>
  <si>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</si>
  <si>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</si>
  <si>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</si>
  <si>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</si>
  <si>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</si>
  <si>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</si>
  <si>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</si>
  <si>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</si>
  <si>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</si>
  <si>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</si>
  <si>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</si>
  <si>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</si>
  <si>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</si>
  <si>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</si>
  <si>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</si>
  <si>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</si>
  <si>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</si>
  <si>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</si>
  <si>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</si>
  <si>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</si>
  <si>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</si>
  <si>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</si>
  <si>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</si>
  <si>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</si>
  <si>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</si>
  <si>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</si>
  <si>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</si>
  <si>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</si>
  <si>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</si>
  <si>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</si>
  <si>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</si>
  <si>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</si>
  <si>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</si>
  <si>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</si>
  <si>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</si>
  <si>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</si>
  <si>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</si>
  <si>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</si>
  <si>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</si>
  <si>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</si>
  <si>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</si>
  <si>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</si>
  <si>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</si>
  <si>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</si>
  <si>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</si>
  <si>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</si>
  <si>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</si>
  <si>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</si>
  <si>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</si>
  <si>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</si>
  <si>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</si>
  <si>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</si>
  <si>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</si>
  <si>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</si>
  <si>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</si>
  <si>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</si>
  <si>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</si>
  <si>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</si>
  <si>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</si>
  <si>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</si>
  <si>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</si>
  <si>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</si>
  <si>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</si>
  <si>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</si>
  <si>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</si>
  <si>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</si>
  <si>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</si>
  <si>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</si>
  <si>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</si>
  <si>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</si>
  <si>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</si>
  <si>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</si>
  <si>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</si>
  <si>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</si>
  <si>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</si>
  <si>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</si>
  <si>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</si>
  <si>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</si>
  <si>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</si>
  <si>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</si>
  <si>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</si>
  <si>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</si>
  <si>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</si>
  <si>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</si>
  <si>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</si>
  <si>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</si>
  <si>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</si>
  <si>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</si>
  <si>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</si>
  <si>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</si>
  <si>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</si>
  <si>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</si>
  <si>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</si>
  <si>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</si>
  <si>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</si>
  <si>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</si>
  <si>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</si>
  <si>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</si>
  <si>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</si>
  <si>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</si>
  <si>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</si>
  <si>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</si>
  <si>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</si>
  <si>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</si>
  <si>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</si>
  <si>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</si>
  <si>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</si>
  <si>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</si>
  <si>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</si>
  <si>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</si>
  <si>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</si>
  <si>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</si>
  <si>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</si>
  <si>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</si>
  <si>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</si>
  <si>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</si>
  <si>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</si>
  <si>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</si>
  <si>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</si>
  <si>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</si>
  <si>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</si>
  <si>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</si>
  <si>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</si>
  <si>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</si>
  <si>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</si>
  <si>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</si>
  <si>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</si>
  <si>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</si>
  <si>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</si>
  <si>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</si>
  <si>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</si>
  <si>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</si>
  <si>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</si>
  <si>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</si>
  <si>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</si>
  <si>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</si>
  <si>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</si>
  <si>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</si>
  <si>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</si>
  <si>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</si>
  <si>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</si>
  <si>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</si>
  <si>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</si>
  <si>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</si>
  <si>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</si>
  <si>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</si>
  <si>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</si>
  <si>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</si>
  <si>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</si>
  <si>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</si>
  <si>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</si>
  <si>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</si>
  <si>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</si>
  <si>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</si>
  <si>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</si>
  <si>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</si>
  <si>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</si>
  <si>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</si>
  <si>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</si>
  <si>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</si>
  <si>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</si>
  <si>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</si>
  <si>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</si>
  <si>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</si>
  <si>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</si>
  <si>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</si>
  <si>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</si>
  <si>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</si>
  <si>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</si>
  <si>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</si>
  <si>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</si>
  <si>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</si>
  <si>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</si>
  <si>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</si>
  <si>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</si>
  <si>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</si>
  <si>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</si>
  <si>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</si>
  <si>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</si>
  <si>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</si>
  <si>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</si>
  <si>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</si>
  <si>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</si>
  <si>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</si>
  <si>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</si>
  <si>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</si>
  <si>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</si>
  <si>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</si>
  <si>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</si>
  <si>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</si>
  <si>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</si>
  <si>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</si>
  <si>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</si>
  <si>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</si>
  <si>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</si>
  <si>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</si>
  <si>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</si>
  <si>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</si>
  <si>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</si>
  <si>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</si>
  <si>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</si>
  <si>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</si>
  <si>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</si>
  <si>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</si>
  <si>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</si>
  <si>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</si>
  <si>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</si>
  <si>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</si>
  <si>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</si>
  <si>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</si>
  <si>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</si>
  <si>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</si>
  <si>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</si>
  <si>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</si>
  <si>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</si>
  <si>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</si>
  <si>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</si>
  <si>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</si>
  <si>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</si>
  <si>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</si>
  <si>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</si>
  <si>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</si>
  <si>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</si>
  <si>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</si>
  <si>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</si>
  <si>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</si>
  <si>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</si>
  <si>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</si>
  <si>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</si>
  <si>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</si>
  <si>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</si>
  <si>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</si>
  <si>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</si>
  <si>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</si>
  <si>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</si>
  <si>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</si>
  <si>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</si>
  <si>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</si>
  <si>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</si>
  <si>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</si>
  <si>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</si>
  <si>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</si>
  <si>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</si>
  <si>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</si>
  <si>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</si>
  <si>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</si>
  <si>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</si>
  <si>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</si>
  <si>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</si>
  <si>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</si>
  <si>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</si>
  <si>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</si>
  <si>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</si>
  <si>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</si>
  <si>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</si>
  <si>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</si>
  <si>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</si>
  <si>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</si>
  <si>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</si>
  <si>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</si>
  <si>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</si>
  <si>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</si>
  <si>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</si>
  <si>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</si>
  <si>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</si>
  <si>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</si>
  <si>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</si>
  <si>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</si>
  <si>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</si>
  <si>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</si>
  <si>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</si>
  <si>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</si>
  <si>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</si>
  <si>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</si>
  <si>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</si>
  <si>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</si>
  <si>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</si>
  <si>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</si>
  <si>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</si>
  <si>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</si>
  <si>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</si>
  <si>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</si>
  <si>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</si>
  <si>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</si>
  <si>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</si>
  <si>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</si>
  <si>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</si>
  <si>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</si>
  <si>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</si>
  <si>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</si>
  <si>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</si>
  <si>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</si>
  <si>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</si>
  <si>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</si>
  <si>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</si>
  <si>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</si>
  <si>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</si>
  <si>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</si>
  <si>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</si>
  <si>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</si>
  <si>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</si>
  <si>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</si>
  <si>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</si>
  <si>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</si>
  <si>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</si>
  <si>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</si>
  <si>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</si>
  <si>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</si>
  <si>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</si>
  <si>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</si>
  <si>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</si>
  <si>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</si>
  <si>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</si>
  <si>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</si>
  <si>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</si>
  <si>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</si>
  <si>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</si>
  <si>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</si>
  <si>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</si>
  <si>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</si>
  <si>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</si>
  <si>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</si>
  <si>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</si>
  <si>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</si>
  <si>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</si>
  <si>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</si>
  <si>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</si>
  <si>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</si>
  <si>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</si>
  <si>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</si>
  <si>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</si>
  <si>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</si>
  <si>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</si>
  <si>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</si>
  <si>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</si>
  <si>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</si>
  <si>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</si>
  <si>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</si>
  <si>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</si>
  <si>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</si>
  <si>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</si>
  <si>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</si>
  <si>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</si>
  <si>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</si>
  <si>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</si>
  <si>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</si>
  <si>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</si>
  <si>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</si>
  <si>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</si>
  <si>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</si>
  <si>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</si>
  <si>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</si>
  <si>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</si>
  <si>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</si>
  <si>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</si>
  <si>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</si>
  <si>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</si>
  <si>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</si>
  <si>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</si>
  <si>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</si>
  <si>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</si>
  <si>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</si>
  <si>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</si>
  <si>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</si>
  <si>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</si>
  <si>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</si>
  <si>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</si>
  <si>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</si>
  <si>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</si>
  <si>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</si>
  <si>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</si>
  <si>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</si>
  <si>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</si>
  <si>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</si>
  <si>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</si>
  <si>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</si>
  <si>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</si>
  <si>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</si>
  <si>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</si>
  <si>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</si>
  <si>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</si>
  <si>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</si>
  <si>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</si>
  <si>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</si>
  <si>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</si>
  <si>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</si>
  <si>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</si>
  <si>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</si>
  <si>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</si>
  <si>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</si>
  <si>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</si>
  <si>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</si>
  <si>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</si>
  <si>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</si>
  <si>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</si>
  <si>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</si>
  <si>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</si>
  <si>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</si>
  <si>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</si>
  <si>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</si>
  <si>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</si>
  <si>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</si>
  <si>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</si>
  <si>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</si>
  <si>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</si>
  <si>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</si>
  <si>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</si>
  <si>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</si>
  <si>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</si>
  <si>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</si>
  <si>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</si>
  <si>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</si>
  <si>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</si>
  <si>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</si>
  <si>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</si>
  <si>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</si>
  <si>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</si>
  <si>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</si>
  <si>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</si>
  <si>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</si>
  <si>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</si>
  <si>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</si>
  <si>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</si>
  <si>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</si>
  <si>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</si>
  <si>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</si>
  <si>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</si>
  <si>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</si>
  <si>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</si>
  <si>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</si>
  <si>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</si>
  <si>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</si>
  <si>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</si>
  <si>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</si>
  <si>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</si>
  <si>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</si>
  <si>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</si>
  <si>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</si>
  <si>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</si>
  <si>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</si>
  <si>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</si>
  <si>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</si>
  <si>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</si>
  <si>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</si>
  <si>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</si>
  <si>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</si>
  <si>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</si>
  <si>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</si>
  <si>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</si>
  <si>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</si>
  <si>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</si>
  <si>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</si>
  <si>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</si>
  <si>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</si>
  <si>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</si>
  <si>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</si>
  <si>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</si>
  <si>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</si>
  <si>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</si>
  <si>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</si>
  <si>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</si>
  <si>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</si>
  <si>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</si>
  <si>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</si>
  <si>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</si>
  <si>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</si>
  <si>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</si>
  <si>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</si>
  <si>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</si>
  <si>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</si>
  <si>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</si>
  <si>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</si>
  <si>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</si>
  <si>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</si>
  <si>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</si>
  <si>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</si>
  <si>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</si>
  <si>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</si>
  <si>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</si>
  <si>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</si>
  <si>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</si>
  <si>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</si>
  <si>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</si>
  <si>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</si>
  <si>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</si>
  <si>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</si>
  <si>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</si>
  <si>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</si>
  <si>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</si>
  <si>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</si>
  <si>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</si>
  <si>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</si>
  <si>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</si>
  <si>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</si>
  <si>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</si>
  <si>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</si>
  <si>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</si>
  <si>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</si>
  <si>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</si>
  <si>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</si>
  <si>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</si>
  <si>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</si>
  <si>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</si>
  <si>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</si>
  <si>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</si>
  <si>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</si>
  <si>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</si>
  <si>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</si>
  <si>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</si>
  <si>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</si>
  <si>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</si>
  <si>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</si>
  <si>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</si>
  <si>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</si>
  <si>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</si>
  <si>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</si>
  <si>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</si>
  <si>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</si>
  <si>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</si>
  <si>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</si>
  <si>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</si>
  <si>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</si>
  <si>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</si>
  <si>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</si>
  <si>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</si>
  <si>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</si>
  <si>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</si>
  <si>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</si>
  <si>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</si>
  <si>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</si>
  <si>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</si>
  <si>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</si>
  <si>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</si>
  <si>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</si>
  <si>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</si>
  <si>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</si>
  <si>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</si>
  <si>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</si>
  <si>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</si>
  <si>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</si>
  <si>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</si>
  <si>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</si>
  <si>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</si>
  <si>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</si>
  <si>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</si>
  <si>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</si>
  <si>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</si>
  <si>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</si>
  <si>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</si>
  <si>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</si>
  <si>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</si>
  <si>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</si>
  <si>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</si>
  <si>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</si>
  <si>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</si>
  <si>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</si>
  <si>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</si>
  <si>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</si>
  <si>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</si>
  <si>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</si>
  <si>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</si>
  <si>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</si>
  <si>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</si>
  <si>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</si>
  <si>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</si>
  <si>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</si>
  <si>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</si>
  <si>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</si>
  <si>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</si>
  <si>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</si>
  <si>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</si>
  <si>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</si>
  <si>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</si>
  <si>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</si>
  <si>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</si>
  <si>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</si>
  <si>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</si>
  <si>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</si>
  <si>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</si>
  <si>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</si>
  <si>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</si>
  <si>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</si>
  <si>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</si>
  <si>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</si>
  <si>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</si>
  <si>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</si>
  <si>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</si>
  <si>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</si>
  <si>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</si>
  <si>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</si>
  <si>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</si>
  <si>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</si>
  <si>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</si>
  <si>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</si>
  <si>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</si>
  <si>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</si>
  <si>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</si>
  <si>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</si>
  <si>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</si>
  <si>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</si>
  <si>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</si>
  <si>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</si>
  <si>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</si>
  <si>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</si>
  <si>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</si>
  <si>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</si>
  <si>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</si>
  <si>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</si>
  <si>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</si>
  <si>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</si>
  <si>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</si>
  <si>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</si>
  <si>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</si>
  <si>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</si>
  <si>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</si>
  <si>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</si>
  <si>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</si>
  <si>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</si>
  <si>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</si>
  <si>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</si>
  <si>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</si>
  <si>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</si>
  <si>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</si>
  <si>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</si>
  <si>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</si>
  <si>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</si>
  <si>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</si>
  <si>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</si>
  <si>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</si>
  <si>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</si>
  <si>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</si>
  <si>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</si>
  <si>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</si>
  <si>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</si>
  <si>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</si>
  <si>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</si>
  <si>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</si>
  <si>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</si>
  <si>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</si>
  <si>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</si>
  <si>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</si>
  <si>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</si>
  <si>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</si>
  <si>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</si>
  <si>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</si>
  <si>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</si>
  <si>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</si>
  <si>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</si>
  <si>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</si>
  <si>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</si>
  <si>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</si>
  <si>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</si>
  <si>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</si>
  <si>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</si>
  <si>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</si>
  <si>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</si>
  <si>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</si>
  <si>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</si>
  <si>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</si>
  <si>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</si>
  <si>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</si>
  <si>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</si>
  <si>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</si>
  <si>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</si>
  <si>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</si>
  <si>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</si>
  <si>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</si>
  <si>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</si>
  <si>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</si>
  <si>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</si>
  <si>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</si>
  <si>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</si>
  <si>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</si>
  <si>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</si>
  <si>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</si>
  <si>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</si>
  <si>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</si>
  <si>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</si>
  <si>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</si>
  <si>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</si>
  <si>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</si>
  <si>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</si>
  <si>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</si>
  <si>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</si>
  <si>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</si>
  <si>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</si>
  <si>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</si>
  <si>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</si>
  <si>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</si>
  <si>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</si>
  <si>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</si>
  <si>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</si>
  <si>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</si>
  <si>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</si>
  <si>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</si>
  <si>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</si>
  <si>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</si>
  <si>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</si>
  <si>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</si>
  <si>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</si>
  <si>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</si>
  <si>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</si>
  <si>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</si>
  <si>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</si>
  <si>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</si>
  <si>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</si>
  <si>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</si>
  <si>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</si>
  <si>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</si>
  <si>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</si>
  <si>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</si>
  <si>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</si>
  <si>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</si>
  <si>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</si>
  <si>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</si>
  <si>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</si>
  <si>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</si>
  <si>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</si>
  <si>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</si>
  <si>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</si>
  <si>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</si>
  <si>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</si>
  <si>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</si>
  <si>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</si>
  <si>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</si>
  <si>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</si>
  <si>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</si>
  <si>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</si>
  <si>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</si>
  <si>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</si>
  <si>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</si>
  <si>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</si>
  <si>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</si>
  <si>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</si>
  <si>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</si>
  <si>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</si>
  <si>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</si>
  <si>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</si>
  <si>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</si>
  <si>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</si>
  <si>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</si>
  <si>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</si>
  <si>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</si>
  <si>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</si>
  <si>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</si>
  <si>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</si>
  <si>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</si>
  <si>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</si>
  <si>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</si>
  <si>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</si>
  <si>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</si>
  <si>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</si>
  <si>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</si>
  <si>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</si>
  <si>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</si>
  <si>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</si>
  <si>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</si>
  <si>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</si>
  <si>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</si>
  <si>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</si>
  <si>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</si>
  <si>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</si>
  <si>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</si>
  <si>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</si>
  <si>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</si>
  <si>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</si>
  <si>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</si>
  <si>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</si>
  <si>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</si>
  <si>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</si>
  <si>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</si>
  <si>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</si>
  <si>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</si>
  <si>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</si>
  <si>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</si>
  <si>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</si>
  <si>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</si>
  <si>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</si>
  <si>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</si>
  <si>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</si>
  <si>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</si>
  <si>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</si>
  <si>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</si>
  <si>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</si>
  <si>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</si>
  <si>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</si>
  <si>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</si>
  <si>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</si>
  <si>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</si>
  <si>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</si>
  <si>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</si>
  <si>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</si>
  <si>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</si>
  <si>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</si>
  <si>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</si>
  <si>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</si>
  <si>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</si>
  <si>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</si>
  <si>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</si>
  <si>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</si>
  <si>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</si>
  <si>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</si>
  <si>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</si>
  <si>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</si>
  <si>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</si>
  <si>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</si>
  <si>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</si>
  <si>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</si>
  <si>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</si>
  <si>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</si>
  <si>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</si>
  <si>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</si>
  <si>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</si>
  <si>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</si>
  <si>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</si>
  <si>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</si>
  <si>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</si>
  <si>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</si>
  <si>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</si>
  <si>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</si>
  <si>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</si>
  <si>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</si>
  <si>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</si>
  <si>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</si>
  <si>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</si>
  <si>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</si>
  <si>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</si>
  <si>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</si>
  <si>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</si>
  <si>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</si>
  <si>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</si>
  <si>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</si>
  <si>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</si>
  <si>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</si>
  <si>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</si>
  <si>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</si>
  <si>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</si>
  <si>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</si>
  <si>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</si>
  <si>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</si>
  <si>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</si>
  <si>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</si>
  <si>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</si>
  <si>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</si>
  <si>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</si>
  <si>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</si>
  <si>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</si>
  <si>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</si>
  <si>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</si>
  <si>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</si>
  <si>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</si>
  <si>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</si>
  <si>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</si>
  <si>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</si>
  <si>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</si>
  <si>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</si>
  <si>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</si>
  <si>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</si>
  <si>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</si>
  <si>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</si>
  <si>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</si>
  <si>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</si>
  <si>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</si>
  <si>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</si>
  <si>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</si>
  <si>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</si>
  <si>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</si>
  <si>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</si>
  <si>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</si>
  <si>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</si>
  <si>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</si>
  <si>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</si>
  <si>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</si>
  <si>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</si>
  <si>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</si>
  <si>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</si>
  <si>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</si>
  <si>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</si>
  <si>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</si>
  <si>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</si>
  <si>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</si>
  <si>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</si>
  <si>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</si>
  <si>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</si>
  <si>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</si>
  <si>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</si>
  <si>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</si>
  <si>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</si>
  <si>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</si>
  <si>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</si>
  <si>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</si>
  <si>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</si>
  <si>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</si>
  <si>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</si>
  <si>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</si>
  <si>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</si>
  <si>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</si>
  <si>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</si>
  <si>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</si>
  <si>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</si>
  <si>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</si>
  <si>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</si>
  <si>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</si>
  <si>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</si>
  <si>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</si>
  <si>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</si>
  <si>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</si>
  <si>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</si>
  <si>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</si>
  <si>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</si>
  <si>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</si>
  <si>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</si>
  <si>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</si>
  <si>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</si>
  <si>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</si>
  <si>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</si>
  <si>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</si>
  <si>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</si>
  <si>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</si>
  <si>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</si>
  <si>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</si>
  <si>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</si>
  <si>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</si>
  <si>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</si>
  <si>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</si>
  <si>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</si>
  <si>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</si>
  <si>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</si>
  <si>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</si>
  <si>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</si>
  <si>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</si>
  <si>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</si>
  <si>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</si>
  <si>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</si>
  <si>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</si>
  <si>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</si>
  <si>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</si>
  <si>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</si>
  <si>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</si>
  <si>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</si>
  <si>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</si>
  <si>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</si>
  <si>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</si>
  <si>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</si>
  <si>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</si>
  <si>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</si>
  <si>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</si>
  <si>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</si>
  <si>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</si>
  <si>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</si>
  <si>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</si>
  <si>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</si>
  <si>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</si>
  <si>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</si>
  <si>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</si>
  <si>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</si>
  <si>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</si>
  <si>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</si>
  <si>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</si>
  <si>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</si>
  <si>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</si>
  <si>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</si>
  <si>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</si>
  <si>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</si>
  <si>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</si>
  <si>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</si>
  <si>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</si>
  <si>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</si>
  <si>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</si>
  <si>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</si>
  <si>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</si>
  <si>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</si>
  <si>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</si>
  <si>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</si>
  <si>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</si>
  <si>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</si>
  <si>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</si>
  <si>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</si>
  <si>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</si>
  <si>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</si>
  <si>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</si>
  <si>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</si>
  <si>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</si>
  <si>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</si>
  <si>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</si>
  <si>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</si>
  <si>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</si>
  <si>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</si>
  <si>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</si>
  <si>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</si>
  <si>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</si>
  <si>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</si>
  <si>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</si>
  <si>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</si>
  <si>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</si>
  <si>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</si>
  <si>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</si>
  <si>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</si>
  <si>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</si>
  <si>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</si>
  <si>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</si>
  <si>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</si>
  <si>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</si>
  <si>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</si>
  <si>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</si>
  <si>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</si>
  <si>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</si>
  <si>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</si>
  <si>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</si>
  <si>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</si>
  <si>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</si>
  <si>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</si>
  <si>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</si>
  <si>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</si>
  <si>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</si>
  <si>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</si>
  <si>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</si>
  <si>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</si>
  <si>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</si>
  <si>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</si>
  <si>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</si>
  <si>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</si>
  <si>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</si>
  <si>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</si>
  <si>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</si>
  <si>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</si>
  <si>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</si>
  <si>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</si>
  <si>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</si>
  <si>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</si>
  <si>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</si>
  <si>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</si>
  <si>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</si>
  <si>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</si>
  <si>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</si>
  <si>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</si>
  <si>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</si>
  <si>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</si>
  <si>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</si>
  <si>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</si>
  <si>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</si>
  <si>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</si>
  <si>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</si>
  <si>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</si>
  <si>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</si>
  <si>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</si>
  <si>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</si>
  <si>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</si>
  <si>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</si>
  <si>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</si>
  <si>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</si>
  <si>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</si>
  <si>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</si>
  <si>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</si>
  <si>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</si>
  <si>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</si>
  <si>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</si>
  <si>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</si>
  <si>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</si>
  <si>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</si>
  <si>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</si>
  <si>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</si>
  <si>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</si>
  <si>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</si>
  <si>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</si>
  <si>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</si>
  <si>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</si>
  <si>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</si>
  <si>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</si>
  <si>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</si>
  <si>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</si>
  <si>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</si>
  <si>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</si>
  <si>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</si>
  <si>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</si>
  <si>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</si>
  <si>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</si>
  <si>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</si>
  <si>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</si>
  <si>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</si>
  <si>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</si>
  <si>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</si>
  <si>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</si>
  <si>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</si>
  <si>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</si>
  <si>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</si>
  <si>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</si>
  <si>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</si>
  <si>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</si>
  <si>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</si>
  <si>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</si>
  <si>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</si>
  <si>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</si>
  <si>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</si>
  <si>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</si>
  <si>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</si>
  <si>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</si>
  <si>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</si>
  <si>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</si>
  <si>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</si>
  <si>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</si>
  <si>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</si>
  <si>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</si>
  <si>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</si>
  <si>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</si>
  <si>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</si>
  <si>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</si>
  <si>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</si>
  <si>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</si>
  <si>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</si>
  <si>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</si>
  <si>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</si>
  <si>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</si>
  <si>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</si>
  <si>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</si>
  <si>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</si>
  <si>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</si>
  <si>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</si>
  <si>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</si>
  <si>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</si>
  <si>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</si>
  <si>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</si>
  <si>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</si>
  <si>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</si>
  <si>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</si>
  <si>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</si>
  <si>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</si>
  <si>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</si>
  <si>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</si>
  <si>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</si>
  <si>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</si>
  <si>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</si>
  <si>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</si>
  <si>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</si>
  <si>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</si>
  <si>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</si>
  <si>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</si>
  <si>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</si>
  <si>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</si>
  <si>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</si>
  <si>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</si>
  <si>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</si>
  <si>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</si>
  <si>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</si>
  <si>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</si>
  <si>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</si>
  <si>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</si>
  <si>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</si>
  <si>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</si>
  <si>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</si>
  <si>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</si>
  <si>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</si>
  <si>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</si>
  <si>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</si>
  <si>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</si>
  <si>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</si>
  <si>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</si>
  <si>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</si>
  <si>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</si>
  <si>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</si>
  <si>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</si>
  <si>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</si>
  <si>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</si>
  <si>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</si>
  <si>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</si>
  <si>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</si>
  <si>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</si>
  <si>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</si>
  <si>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</si>
  <si>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</si>
  <si>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</si>
  <si>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</si>
  <si>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</si>
  <si>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</si>
  <si>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</si>
  <si>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</si>
  <si>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</si>
  <si>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</si>
  <si>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</si>
  <si>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</si>
  <si>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</si>
  <si>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</si>
  <si>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</si>
  <si>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</si>
  <si>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</si>
  <si>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</si>
  <si>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</si>
  <si>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</si>
  <si>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</si>
  <si>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</si>
  <si>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</si>
  <si>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</si>
  <si>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</si>
  <si>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</si>
  <si>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</si>
  <si>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</si>
  <si>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</si>
  <si>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</si>
  <si>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</si>
  <si>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</si>
  <si>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</si>
  <si>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</si>
  <si>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</si>
  <si>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</si>
  <si>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</si>
  <si>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</si>
  <si>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</si>
  <si>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</si>
  <si>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</si>
  <si>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</si>
  <si>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</si>
  <si>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</si>
  <si>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</si>
  <si>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</si>
  <si>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</si>
  <si>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</si>
  <si>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</si>
  <si>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</si>
  <si>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</si>
  <si>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</si>
  <si>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</si>
  <si>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</si>
  <si>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</si>
  <si>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</si>
  <si>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</si>
  <si>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</si>
  <si>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</si>
  <si>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</si>
  <si>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</si>
  <si>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</si>
  <si>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</si>
  <si>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</si>
  <si>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</si>
  <si>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</si>
  <si>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</si>
  <si>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</si>
  <si>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</si>
  <si>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</si>
  <si>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</si>
  <si>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</si>
  <si>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</si>
  <si>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</si>
  <si>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</si>
  <si>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</si>
  <si>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</si>
  <si>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</si>
  <si>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</si>
  <si>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</si>
  <si>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</si>
  <si>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</si>
  <si>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</si>
  <si>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</si>
  <si>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</si>
  <si>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</si>
  <si>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</si>
  <si>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</si>
  <si>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</si>
  <si>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</si>
  <si>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</si>
  <si>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</si>
  <si>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</si>
  <si>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</si>
  <si>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</si>
  <si>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</si>
  <si>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</si>
  <si>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</si>
  <si>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</si>
  <si>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</si>
  <si>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</si>
  <si>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</si>
  <si>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</si>
  <si>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</si>
  <si>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</si>
  <si>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</si>
  <si>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</si>
  <si>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</si>
  <si>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</si>
  <si>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</si>
  <si>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</si>
  <si>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</si>
  <si>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</si>
  <si>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</si>
  <si>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</si>
  <si>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</si>
  <si>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</si>
  <si>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</si>
  <si>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</si>
  <si>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</si>
  <si>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</si>
  <si>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</si>
  <si>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</si>
  <si>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</si>
  <si>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</si>
  <si>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</si>
  <si>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</si>
  <si>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</si>
  <si>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</si>
  <si>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</si>
  <si>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</si>
  <si>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</si>
  <si>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</si>
  <si>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</si>
  <si>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</si>
  <si>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</si>
  <si>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</si>
  <si>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</si>
  <si>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</si>
  <si>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</si>
  <si>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</si>
  <si>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</si>
  <si>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</si>
  <si>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</si>
  <si>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</si>
  <si>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</si>
  <si>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</si>
  <si>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</si>
  <si>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</si>
  <si>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</si>
  <si>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</si>
  <si>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</si>
  <si>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</si>
  <si>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</si>
  <si>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</si>
  <si>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</si>
  <si>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</si>
  <si>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</si>
  <si>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</si>
  <si>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</si>
  <si>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</si>
  <si>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</si>
  <si>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</si>
  <si>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</si>
  <si>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</si>
  <si>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</si>
  <si>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</si>
  <si>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</si>
  <si>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</si>
  <si>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</si>
  <si>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</si>
  <si>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</si>
  <si>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</si>
  <si>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</si>
  <si>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</si>
  <si>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</si>
  <si>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</si>
  <si>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</si>
  <si>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</si>
  <si>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</si>
  <si>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</si>
  <si>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</si>
  <si>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</si>
  <si>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</si>
  <si>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</si>
  <si>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</si>
  <si>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</si>
  <si>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</si>
  <si>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</si>
  <si>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</si>
  <si>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</si>
  <si>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</si>
  <si>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</si>
  <si>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</si>
  <si>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</si>
  <si>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</si>
  <si>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</si>
  <si>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</si>
  <si>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</si>
  <si>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</si>
  <si>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</si>
  <si>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</si>
  <si>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</si>
  <si>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</si>
  <si>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</si>
  <si>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</si>
  <si>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</si>
  <si>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</si>
  <si>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</si>
  <si>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</si>
  <si>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</si>
  <si>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</si>
  <si>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</si>
  <si>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</si>
  <si>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</si>
  <si>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</si>
  <si>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</si>
  <si>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</si>
  <si>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</si>
  <si>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</si>
  <si>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</si>
  <si>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</si>
  <si>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</si>
  <si>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</si>
  <si>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</si>
  <si>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</si>
  <si>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</si>
  <si>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</si>
  <si>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</si>
  <si>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</si>
  <si>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</si>
  <si>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</si>
  <si>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</si>
  <si>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</si>
  <si>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</si>
  <si>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</si>
  <si>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</si>
  <si>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</si>
  <si>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</si>
  <si>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</si>
  <si>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</si>
  <si>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</si>
  <si>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</si>
  <si>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</si>
  <si>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</si>
  <si>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</si>
  <si>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</si>
  <si>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</si>
  <si>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</si>
  <si>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</si>
  <si>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</si>
  <si>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</si>
  <si>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</si>
  <si>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</si>
  <si>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</si>
  <si>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</si>
  <si>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</si>
  <si>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</si>
  <si>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</si>
  <si>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</si>
  <si>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</si>
  <si>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</si>
  <si>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</si>
  <si>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</si>
  <si>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</si>
  <si>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</si>
  <si>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</si>
  <si>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</si>
  <si>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</si>
  <si>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</si>
  <si>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</si>
  <si>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</si>
  <si>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</si>
  <si>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</si>
  <si>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</si>
  <si>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</si>
  <si>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</si>
  <si>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</si>
  <si>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</si>
  <si>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</si>
  <si>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</si>
  <si>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</si>
  <si>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</si>
  <si>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</si>
  <si>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</si>
  <si>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</si>
  <si>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</si>
  <si>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</si>
  <si>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</si>
  <si>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</si>
  <si>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</si>
  <si>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</si>
  <si>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</si>
  <si>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</si>
  <si>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</si>
  <si>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</si>
  <si>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</si>
  <si>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</si>
  <si>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</si>
  <si>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</si>
  <si>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</si>
  <si>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</si>
  <si>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</si>
  <si>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</si>
  <si>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</si>
  <si>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</si>
  <si>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</si>
  <si>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</si>
  <si>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</si>
  <si>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</si>
  <si>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</si>
  <si>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</si>
  <si>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</si>
  <si>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</si>
  <si>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</si>
  <si>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</si>
  <si>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</si>
  <si>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</si>
  <si>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</si>
  <si>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</si>
  <si>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</si>
  <si>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</si>
  <si>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</si>
  <si>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</si>
  <si>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</si>
  <si>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</si>
  <si>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</si>
  <si>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</si>
  <si>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</si>
  <si>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</si>
  <si>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</si>
  <si>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</si>
  <si>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</si>
  <si>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</si>
  <si>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</si>
  <si>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</si>
  <si>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</si>
  <si>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</si>
  <si>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</si>
  <si>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</si>
  <si>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</si>
  <si>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</si>
  <si>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</si>
  <si>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</si>
  <si>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</si>
  <si>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</si>
  <si>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</si>
  <si>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</si>
  <si>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</si>
  <si>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</si>
  <si>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</si>
  <si>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</si>
  <si>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</si>
  <si>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</si>
  <si>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</si>
  <si>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</si>
  <si>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</si>
  <si>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</si>
  <si>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</si>
  <si>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</si>
  <si>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</si>
  <si>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</si>
  <si>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</si>
  <si>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</si>
  <si>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</si>
  <si>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</si>
  <si>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</si>
  <si>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</si>
  <si>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</si>
  <si>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</si>
  <si>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</si>
  <si>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</si>
  <si>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</si>
  <si>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</si>
  <si>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</si>
  <si>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</si>
  <si>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</si>
  <si>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</si>
  <si>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</si>
  <si>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</si>
  <si>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</si>
  <si>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</si>
  <si>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</si>
  <si>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</si>
  <si>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</si>
  <si>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</si>
  <si>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</si>
  <si>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</si>
  <si>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</si>
  <si>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</si>
  <si>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</si>
  <si>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</si>
  <si>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</si>
  <si>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</si>
  <si>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</si>
  <si>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</si>
  <si>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</si>
  <si>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</si>
  <si>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</si>
  <si>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</si>
  <si>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</si>
  <si>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</si>
  <si>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</si>
  <si>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</si>
  <si>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</si>
  <si>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</si>
  <si>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</si>
  <si>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</si>
  <si>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</si>
  <si>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</si>
  <si>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</si>
  <si>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</si>
  <si>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</si>
  <si>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</si>
  <si>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</si>
  <si>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</si>
  <si>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</si>
  <si>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</si>
  <si>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</si>
  <si>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</si>
  <si>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</si>
  <si>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</si>
  <si>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</si>
  <si>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</si>
  <si>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</si>
  <si>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</si>
  <si>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</si>
  <si>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</si>
  <si>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</si>
  <si>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</si>
  <si>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</si>
  <si>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</si>
  <si>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</si>
  <si>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</si>
  <si>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</si>
  <si>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</si>
  <si>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</si>
  <si>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</si>
  <si>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</si>
  <si>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</si>
  <si>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</si>
  <si>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</si>
  <si>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</si>
  <si>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</si>
  <si>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</si>
  <si>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</si>
  <si>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</si>
  <si>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</si>
  <si>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</si>
  <si>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</si>
  <si>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</si>
  <si>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</si>
  <si>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</si>
  <si>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</si>
  <si>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</si>
  <si>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</si>
  <si>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</si>
  <si>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</si>
  <si>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</si>
  <si>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</si>
  <si>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</si>
  <si>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</si>
  <si>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</si>
  <si>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</si>
  <si>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</si>
  <si>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</si>
  <si>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</si>
  <si>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</si>
  <si>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</si>
  <si>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</si>
  <si>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</si>
  <si>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</si>
  <si>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</si>
  <si>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</si>
  <si>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</si>
  <si>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</si>
  <si>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</si>
  <si>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</si>
  <si>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</si>
  <si>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</si>
  <si>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</si>
  <si>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</si>
  <si>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</si>
  <si>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</si>
  <si>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</si>
  <si>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</si>
  <si>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</si>
  <si>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</si>
  <si>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</si>
  <si>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</si>
  <si>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</si>
  <si>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</si>
  <si>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</si>
  <si>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</si>
  <si>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</si>
  <si>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</si>
  <si>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</si>
  <si>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</si>
  <si>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</si>
  <si>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</si>
  <si>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</si>
  <si>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</si>
  <si>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</si>
  <si>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</si>
  <si>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</si>
  <si>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</si>
  <si>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</si>
  <si>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</si>
  <si>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</si>
  <si>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</si>
  <si>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</si>
  <si>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</si>
  <si>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</si>
  <si>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</si>
  <si>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</si>
  <si>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</si>
  <si>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</si>
  <si>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</si>
  <si>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</si>
  <si>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</si>
  <si>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</si>
  <si>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</si>
  <si>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</si>
  <si>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</si>
  <si>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</si>
  <si>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</si>
  <si>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</si>
  <si>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</si>
  <si>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</si>
  <si>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</si>
  <si>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</si>
  <si>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</si>
  <si>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</si>
  <si>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</si>
  <si>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</si>
  <si>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</si>
  <si>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</si>
  <si>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</si>
  <si>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</si>
  <si>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</si>
  <si>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</si>
  <si>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</si>
  <si>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</si>
  <si>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</si>
  <si>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</si>
  <si>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</si>
  <si>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</si>
  <si>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</si>
  <si>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</si>
  <si>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</si>
  <si>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</si>
  <si>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</si>
  <si>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</si>
  <si>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</si>
  <si>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</si>
  <si>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</si>
  <si>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</si>
  <si>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</si>
  <si>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</si>
  <si>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</si>
  <si>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</si>
  <si>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</si>
  <si>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</si>
  <si>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</si>
  <si>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</si>
  <si>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</si>
  <si>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</si>
  <si>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</si>
  <si>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</si>
  <si>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</si>
  <si>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</si>
  <si>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</si>
  <si>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</si>
  <si>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</si>
  <si>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</si>
  <si>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</si>
  <si>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</si>
  <si>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</si>
  <si>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</si>
  <si>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</si>
  <si>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</si>
  <si>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</si>
  <si>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</si>
  <si>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</si>
  <si>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</si>
  <si>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</si>
  <si>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</si>
  <si>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</si>
  <si>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</si>
  <si>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</si>
  <si>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</si>
  <si>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</si>
  <si>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</si>
  <si>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</si>
  <si>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</si>
  <si>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</si>
  <si>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</si>
  <si>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</si>
  <si>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</si>
  <si>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</si>
  <si>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</si>
  <si>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</si>
  <si>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</si>
  <si>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</si>
  <si>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</si>
  <si>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</si>
  <si>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</si>
  <si>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</si>
  <si>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</si>
  <si>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</si>
  <si>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</si>
  <si>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</si>
  <si>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</si>
  <si>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</si>
  <si>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</si>
  <si>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</si>
  <si>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</si>
  <si>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</si>
  <si>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</si>
  <si>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</si>
  <si>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</si>
  <si>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</si>
  <si>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</si>
  <si>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</si>
  <si>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</si>
  <si>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</si>
  <si>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</si>
  <si>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</si>
  <si>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</si>
  <si>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</si>
  <si>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</si>
  <si>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</si>
  <si>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</si>
  <si>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</si>
  <si>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</si>
  <si>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</si>
  <si>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</si>
  <si>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</si>
  <si>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</si>
  <si>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</si>
  <si>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</si>
  <si>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</si>
  <si>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</si>
  <si>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</si>
  <si>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</si>
  <si>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</si>
  <si>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</si>
  <si>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</si>
  <si>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</si>
  <si>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</si>
  <si>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</si>
  <si>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</si>
  <si>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</si>
  <si>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</si>
  <si>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</si>
  <si>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</si>
  <si>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</si>
  <si>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</si>
  <si>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</si>
  <si>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</si>
  <si>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</si>
  <si>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</si>
  <si>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</si>
  <si>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</si>
  <si>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</si>
  <si>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</si>
  <si>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</si>
  <si>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</si>
  <si>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</si>
  <si>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</si>
  <si>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</si>
  <si>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</si>
  <si>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</si>
  <si>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</si>
  <si>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</si>
  <si>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</si>
  <si>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</si>
  <si>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</si>
  <si>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</si>
  <si>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</si>
  <si>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</si>
  <si>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</si>
  <si>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</si>
  <si>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</si>
  <si>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</si>
  <si>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</si>
  <si>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</si>
  <si>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</si>
  <si>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</si>
  <si>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</si>
  <si>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</si>
  <si>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</si>
  <si>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</si>
  <si>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</si>
  <si>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</si>
  <si>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</si>
  <si>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</si>
  <si>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</si>
  <si>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</si>
  <si>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</si>
  <si>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</si>
  <si>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</si>
  <si>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</si>
  <si>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</si>
  <si>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</si>
  <si>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</si>
  <si>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</si>
  <si>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</si>
  <si>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</si>
  <si>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</si>
  <si>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</si>
  <si>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</si>
  <si>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</si>
  <si>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</si>
  <si>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</si>
  <si>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</si>
  <si>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</si>
  <si>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</si>
  <si>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</si>
  <si>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</si>
  <si>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</si>
  <si>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</si>
  <si>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</si>
  <si>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</si>
  <si>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</si>
  <si>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</si>
  <si>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</si>
  <si>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</si>
  <si>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</si>
  <si>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</si>
  <si>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</si>
  <si>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</si>
  <si>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</si>
  <si>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</si>
  <si>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</si>
  <si>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</si>
  <si>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</si>
  <si>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</si>
  <si>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</si>
  <si>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</si>
  <si>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</si>
  <si>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</si>
  <si>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</si>
  <si>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</si>
  <si>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</si>
  <si>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</si>
  <si>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</si>
  <si>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</si>
  <si>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</si>
  <si>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</si>
  <si>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</si>
  <si>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</si>
  <si>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</si>
  <si>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</si>
  <si>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</si>
  <si>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</si>
  <si>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</si>
  <si>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</si>
  <si>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</si>
  <si>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</si>
  <si>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</si>
  <si>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</si>
  <si>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</si>
  <si>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</si>
  <si>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</si>
  <si>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</si>
  <si>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</si>
  <si>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</si>
  <si>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</si>
  <si>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</si>
  <si>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</si>
  <si>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</si>
  <si>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</si>
  <si>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</si>
  <si>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</si>
  <si>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</si>
  <si>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</si>
  <si>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</si>
  <si>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</si>
  <si>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</si>
  <si>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</si>
  <si>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</si>
  <si>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</si>
  <si>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</si>
  <si>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</si>
  <si>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</si>
  <si>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</si>
  <si>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</si>
  <si>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</si>
  <si>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</si>
  <si>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</si>
  <si>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</si>
  <si>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</si>
  <si>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</si>
  <si>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</si>
  <si>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</si>
  <si>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</si>
  <si>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</si>
  <si>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</si>
  <si>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</si>
  <si>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</si>
  <si>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</si>
  <si>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</si>
  <si>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</si>
  <si>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</si>
  <si>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</si>
  <si>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</si>
  <si>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</si>
  <si>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</si>
  <si>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</si>
  <si>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</si>
  <si>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</si>
  <si>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</si>
  <si>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</si>
  <si>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</si>
  <si>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</si>
  <si>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</si>
  <si>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</si>
  <si>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</si>
  <si>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</si>
  <si>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</si>
  <si>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</si>
  <si>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</si>
  <si>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</si>
  <si>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</si>
  <si>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</si>
  <si>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</si>
  <si>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</si>
  <si>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</si>
  <si>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</si>
  <si>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</si>
  <si>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</si>
  <si>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</si>
  <si>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</si>
  <si>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</si>
  <si>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</si>
  <si>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</si>
  <si>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</si>
  <si>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</si>
  <si>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</si>
  <si>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</si>
  <si>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</si>
  <si>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</si>
  <si>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</si>
  <si>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</si>
  <si>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</si>
  <si>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</si>
  <si>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</si>
  <si>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</si>
  <si>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</si>
  <si>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</si>
  <si>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</si>
  <si>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</si>
  <si>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</si>
  <si>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</si>
  <si>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</si>
  <si>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</si>
  <si>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</si>
  <si>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</si>
  <si>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</si>
  <si>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</si>
  <si>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</si>
  <si>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</si>
  <si>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</si>
  <si>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</si>
  <si>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</si>
  <si>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</si>
  <si>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</si>
  <si>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</si>
  <si>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</si>
  <si>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</si>
  <si>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</si>
  <si>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</si>
  <si>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</si>
  <si>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</si>
  <si>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</si>
  <si>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</si>
  <si>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</si>
  <si>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</si>
  <si>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</si>
  <si>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</si>
  <si>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</si>
  <si>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</si>
  <si>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</si>
  <si>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</si>
  <si>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</si>
  <si>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</si>
  <si>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</si>
  <si>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</si>
  <si>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</si>
  <si>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</si>
  <si>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</si>
  <si>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</si>
  <si>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</si>
  <si>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</si>
  <si>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</si>
  <si>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</si>
  <si>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</si>
  <si>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</si>
  <si>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</si>
  <si>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</si>
  <si>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</si>
  <si>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</si>
  <si>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</si>
  <si>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</si>
  <si>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</si>
  <si>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</si>
  <si>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</si>
  <si>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</si>
  <si>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</si>
  <si>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</si>
  <si>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</si>
  <si>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</si>
  <si>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</si>
  <si>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</si>
  <si>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</si>
  <si>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</si>
  <si>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</si>
  <si>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</si>
  <si>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</si>
  <si>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</si>
  <si>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</si>
  <si>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</si>
  <si>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</si>
  <si>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</si>
  <si>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</si>
  <si>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</si>
  <si>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</si>
  <si>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</si>
  <si>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</si>
  <si>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</si>
  <si>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</si>
  <si>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</si>
  <si>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</si>
  <si>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</si>
  <si>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</si>
  <si>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</si>
  <si>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</si>
  <si>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</si>
  <si>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</si>
  <si>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</si>
  <si>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</si>
  <si>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</si>
  <si>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</si>
  <si>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</si>
  <si>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</si>
  <si>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</si>
  <si>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</si>
  <si>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</si>
  <si>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</si>
  <si>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</si>
  <si>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</si>
  <si>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</si>
  <si>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</si>
  <si>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</si>
  <si>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</si>
  <si>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</si>
  <si>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</si>
  <si>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</si>
  <si>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</si>
  <si>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</si>
  <si>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</si>
  <si>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</si>
  <si>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</si>
  <si>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</si>
  <si>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</si>
  <si>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</si>
  <si>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</si>
  <si>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</si>
  <si>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</si>
  <si>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</si>
  <si>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</si>
  <si>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</si>
  <si>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</si>
  <si>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</si>
  <si>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</si>
  <si>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</si>
  <si>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</si>
  <si>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</si>
  <si>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</si>
  <si>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</si>
  <si>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</si>
  <si>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</si>
  <si>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</si>
  <si>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</si>
  <si>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</si>
  <si>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</si>
  <si>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</si>
  <si>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</si>
  <si>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</si>
  <si>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</si>
  <si>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</si>
  <si>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</si>
  <si>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</si>
  <si>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</si>
  <si>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</si>
  <si>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</si>
  <si>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</si>
  <si>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</si>
  <si>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</si>
  <si>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</si>
  <si>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</si>
  <si>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</si>
  <si>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</si>
  <si>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</si>
  <si>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</si>
  <si>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</si>
  <si>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</si>
  <si>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</si>
  <si>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</si>
  <si>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</si>
  <si>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</si>
  <si>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</si>
  <si>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</si>
  <si>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</si>
  <si>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</si>
  <si>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</si>
  <si>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</si>
  <si>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</si>
  <si>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</si>
  <si>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</si>
  <si>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</si>
  <si>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</si>
  <si>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</si>
  <si>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</si>
  <si>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</si>
  <si>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</si>
  <si>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</si>
  <si>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</si>
  <si>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</si>
  <si>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</si>
  <si>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</si>
  <si>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</si>
  <si>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</si>
  <si>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</si>
  <si>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</si>
  <si>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</si>
  <si>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</si>
  <si>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</si>
  <si>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</si>
  <si>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</si>
  <si>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</si>
  <si>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</si>
  <si>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</si>
  <si>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</si>
  <si>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</si>
  <si>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</si>
  <si>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</si>
  <si>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</si>
  <si>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</si>
  <si>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</si>
  <si>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</si>
  <si>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</si>
  <si>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</si>
  <si>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</si>
  <si>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</si>
  <si>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</si>
  <si>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</si>
  <si>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</si>
  <si>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</si>
  <si>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</si>
  <si>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</si>
  <si>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</si>
  <si>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</si>
  <si>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</si>
  <si>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</si>
  <si>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</si>
  <si>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</si>
  <si>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</si>
  <si>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</si>
  <si>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</si>
  <si>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</si>
  <si>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</si>
  <si>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</si>
  <si>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</si>
  <si>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</si>
  <si>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</si>
  <si>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</si>
  <si>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</si>
  <si>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</si>
  <si>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</si>
  <si>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</si>
  <si>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</si>
  <si>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</si>
  <si>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</si>
  <si>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</si>
  <si>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</si>
  <si>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</si>
  <si>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</si>
  <si>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</si>
  <si>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</si>
  <si>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</si>
  <si>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</si>
  <si>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</si>
  <si>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</si>
  <si>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</si>
  <si>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</si>
  <si>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</si>
  <si>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</si>
  <si>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</si>
  <si>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</si>
  <si>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</si>
  <si>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</si>
  <si>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</si>
  <si>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</si>
  <si>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</si>
  <si>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</si>
  <si>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</si>
  <si>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</si>
  <si>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</si>
  <si>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</si>
  <si>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</si>
  <si>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</si>
  <si>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</si>
  <si>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</si>
  <si>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</si>
  <si>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</si>
  <si>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</si>
  <si>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</si>
  <si>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</si>
  <si>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</si>
  <si>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</si>
  <si>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</si>
  <si>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</si>
  <si>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</si>
  <si>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</si>
  <si>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</si>
  <si>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</si>
  <si>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</si>
  <si>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</si>
  <si>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</si>
  <si>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</si>
  <si>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</si>
  <si>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</si>
  <si>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</si>
  <si>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</si>
  <si>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</si>
  <si>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</si>
  <si>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</si>
  <si>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</si>
  <si>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</si>
  <si>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</si>
  <si>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</si>
  <si>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</si>
  <si>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</si>
  <si>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</si>
  <si>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</si>
  <si>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</si>
  <si>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</si>
  <si>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</si>
  <si>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</si>
  <si>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</si>
  <si>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</si>
  <si>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</si>
  <si>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</si>
  <si>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</si>
  <si>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</si>
  <si>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</si>
  <si>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</si>
  <si>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</si>
  <si>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</si>
  <si>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</si>
  <si>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</si>
  <si>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</si>
  <si>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</si>
  <si>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</si>
  <si>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</si>
  <si>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</si>
  <si>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</si>
  <si>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</si>
  <si>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</si>
  <si>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</si>
  <si>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</si>
  <si>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</si>
  <si>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</si>
  <si>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</si>
  <si>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</si>
  <si>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</si>
  <si>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</si>
  <si>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</si>
  <si>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</si>
  <si>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</si>
  <si>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</si>
  <si>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</si>
  <si>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</si>
  <si>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</si>
  <si>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</si>
  <si>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</si>
  <si>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</si>
  <si>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</si>
  <si>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</si>
  <si>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</si>
  <si>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</si>
  <si>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</si>
  <si>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</si>
  <si>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</si>
  <si>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</si>
  <si>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</si>
  <si>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</si>
  <si>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</si>
  <si>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</si>
  <si>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</si>
  <si>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</si>
  <si>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</si>
  <si>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</si>
  <si>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</si>
  <si>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</si>
  <si>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</si>
  <si>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</si>
  <si>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</si>
  <si>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</si>
  <si>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</si>
  <si>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</si>
  <si>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</si>
  <si>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</si>
  <si>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</si>
  <si>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</si>
  <si>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</si>
  <si>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</si>
  <si>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</si>
  <si>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</si>
  <si>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</si>
  <si>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</si>
  <si>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</si>
  <si>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</si>
  <si>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</si>
  <si>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</si>
  <si>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</si>
  <si>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</si>
  <si>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</si>
  <si>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</si>
  <si>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</si>
  <si>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</si>
  <si>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</si>
  <si>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</si>
  <si>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</si>
  <si>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</si>
  <si>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</si>
  <si>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</si>
  <si>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</si>
  <si>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</si>
  <si>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</si>
  <si>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</si>
  <si>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</si>
  <si>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</si>
  <si>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</si>
  <si>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</si>
  <si>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</si>
  <si>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</si>
  <si>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</si>
  <si>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</si>
  <si>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</si>
  <si>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</si>
  <si>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</si>
  <si>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</si>
  <si>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</si>
  <si>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</si>
  <si>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</si>
  <si>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</si>
  <si>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</si>
  <si>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</si>
  <si>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</si>
  <si>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</si>
  <si>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</si>
  <si>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</si>
  <si>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</si>
  <si>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</si>
  <si>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</si>
  <si>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</si>
  <si>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</si>
  <si>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</si>
  <si>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</si>
  <si>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</si>
  <si>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</si>
  <si>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</si>
  <si>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</si>
  <si>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</si>
  <si>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</si>
  <si>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</si>
  <si>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</si>
  <si>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</si>
  <si>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</si>
  <si>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</si>
  <si>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</si>
  <si>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</si>
  <si>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</si>
  <si>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</si>
  <si>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</si>
  <si>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</si>
  <si>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</si>
  <si>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</si>
  <si>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</si>
  <si>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</si>
  <si>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</si>
  <si>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</si>
  <si>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</si>
  <si>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</si>
  <si>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</si>
  <si>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</si>
  <si>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</si>
  <si>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</si>
  <si>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</si>
  <si>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</si>
  <si>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</si>
  <si>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</si>
  <si>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</si>
  <si>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</si>
  <si>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</si>
  <si>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</si>
  <si>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</si>
  <si>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</si>
  <si>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</si>
  <si>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</si>
  <si>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</si>
  <si>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</si>
  <si>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</si>
  <si>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</si>
  <si>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</si>
  <si>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</si>
  <si>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</si>
  <si>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</si>
  <si>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</si>
  <si>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</si>
  <si>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</si>
  <si>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</si>
  <si>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</si>
  <si>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</si>
  <si>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</si>
  <si>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</si>
  <si>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</si>
  <si>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</si>
  <si>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</si>
  <si>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</si>
  <si>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</si>
  <si>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</si>
  <si>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</si>
  <si>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</si>
  <si>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</si>
  <si>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</si>
  <si>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</si>
  <si>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</si>
  <si>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</si>
  <si>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</si>
  <si>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</si>
  <si>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</si>
  <si>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</si>
  <si>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</si>
  <si>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</si>
  <si>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</si>
  <si>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</si>
  <si>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</si>
  <si>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</si>
  <si>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</si>
  <si>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</si>
  <si>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</si>
  <si>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</si>
  <si>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</si>
  <si>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</si>
  <si>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</si>
  <si>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</si>
  <si>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</si>
  <si>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</si>
  <si>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</si>
  <si>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</si>
  <si>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</si>
  <si>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</si>
  <si>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</si>
  <si>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</si>
  <si>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</si>
  <si>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</si>
  <si>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</si>
  <si>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</si>
  <si>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</si>
  <si>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</si>
  <si>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</si>
  <si>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</si>
  <si>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</si>
  <si>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</si>
  <si>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</si>
  <si>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</si>
  <si>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</si>
  <si>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</si>
  <si>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</si>
  <si>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</si>
  <si>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</si>
  <si>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</si>
  <si>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</si>
  <si>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</si>
  <si>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</si>
  <si>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</si>
  <si>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</si>
  <si>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</si>
  <si>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</si>
  <si>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</si>
  <si>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</si>
  <si>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</si>
  <si>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</si>
  <si>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</si>
  <si>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</si>
  <si>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</si>
  <si>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</si>
  <si>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</si>
  <si>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</si>
  <si>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</si>
  <si>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</si>
  <si>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</si>
  <si>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</si>
  <si>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</si>
  <si>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</si>
  <si>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</si>
  <si>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</si>
  <si>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</si>
  <si>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</si>
  <si>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</si>
  <si>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</si>
  <si>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</si>
  <si>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</si>
  <si>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</si>
  <si>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</si>
  <si>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</si>
  <si>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</si>
  <si>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</si>
  <si>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</si>
  <si>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</si>
  <si>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</si>
  <si>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</si>
  <si>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</si>
  <si>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</si>
  <si>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</si>
  <si>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</si>
  <si>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</si>
  <si>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</si>
  <si>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</si>
  <si>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</si>
  <si>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</si>
  <si>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</si>
  <si>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</si>
  <si>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</si>
  <si>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</si>
  <si>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</si>
  <si>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</si>
  <si>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</si>
  <si>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</si>
  <si>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</si>
  <si>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</si>
  <si>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</si>
  <si>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</si>
  <si>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</si>
  <si>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</si>
  <si>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</si>
  <si>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</si>
  <si>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</si>
  <si>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</si>
  <si>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</si>
  <si>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</si>
  <si>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</si>
  <si>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</si>
  <si>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</si>
  <si>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</si>
  <si>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</si>
  <si>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</si>
  <si>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</si>
  <si>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</si>
  <si>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</si>
  <si>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</si>
  <si>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</si>
  <si>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</si>
  <si>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</si>
  <si>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</si>
  <si>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</si>
  <si>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</si>
  <si>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</si>
  <si>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</si>
  <si>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</si>
  <si>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</si>
  <si>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</si>
  <si>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</si>
  <si>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</si>
  <si>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</si>
  <si>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</si>
  <si>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</si>
  <si>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</si>
  <si>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</si>
  <si>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</si>
  <si>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</si>
  <si>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</si>
  <si>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</si>
  <si>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</si>
  <si>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</si>
  <si>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</si>
  <si>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</si>
  <si>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</si>
  <si>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</si>
  <si>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</si>
  <si>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</si>
  <si>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</si>
  <si>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</si>
  <si>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</si>
  <si>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</si>
  <si>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</si>
  <si>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</si>
  <si>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</si>
  <si>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</si>
  <si>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</si>
  <si>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</si>
  <si>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</si>
  <si>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</si>
  <si>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</si>
  <si>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</si>
  <si>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</si>
  <si>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</si>
  <si>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</si>
  <si>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</si>
  <si>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</si>
  <si>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</si>
  <si>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</si>
  <si>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</si>
  <si>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</si>
  <si>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</si>
  <si>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</si>
  <si>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</si>
  <si>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</si>
  <si>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</si>
  <si>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</si>
  <si>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</si>
  <si>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</si>
  <si>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</si>
  <si>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</si>
  <si>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</si>
  <si>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</si>
  <si>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</si>
  <si>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</si>
  <si>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</si>
  <si>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</si>
  <si>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</si>
  <si>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</si>
  <si>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</si>
  <si>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</si>
  <si>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</si>
  <si>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</si>
  <si>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</si>
  <si>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</si>
  <si>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</si>
  <si>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</si>
  <si>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</si>
  <si>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</si>
  <si>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</si>
  <si>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</si>
  <si>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</si>
  <si>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</si>
  <si>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</si>
  <si>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</si>
  <si>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</si>
  <si>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</si>
  <si>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</si>
  <si>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</si>
  <si>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</si>
  <si>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</si>
  <si>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</si>
  <si>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</si>
  <si>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</si>
  <si>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</si>
  <si>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</si>
  <si>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</si>
  <si>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</si>
  <si>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</si>
  <si>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</si>
  <si>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</si>
  <si>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</si>
  <si>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</si>
  <si>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</si>
  <si>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</si>
  <si>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</si>
  <si>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</si>
  <si>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</si>
  <si>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</si>
  <si>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</si>
  <si>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</si>
  <si>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</si>
  <si>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</si>
  <si>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</si>
  <si>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</si>
  <si>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</si>
  <si>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</si>
  <si>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</si>
  <si>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</si>
  <si>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</si>
  <si>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</si>
  <si>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</si>
  <si>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</si>
  <si>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</si>
  <si>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</si>
  <si>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</si>
  <si>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</si>
  <si>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</si>
  <si>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</si>
  <si>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</si>
  <si>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</si>
  <si>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</si>
  <si>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</si>
  <si>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</si>
  <si>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</si>
  <si>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</si>
  <si>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</si>
  <si>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</si>
  <si>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</si>
  <si>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</si>
  <si>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</si>
  <si>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</si>
  <si>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</si>
  <si>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</si>
  <si>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</si>
  <si>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</si>
  <si>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</si>
  <si>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</si>
  <si>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</si>
  <si>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</si>
  <si>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</si>
  <si>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</si>
  <si>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</si>
  <si>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</si>
  <si>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</si>
  <si>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</si>
  <si>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</si>
  <si>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</si>
  <si>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</si>
  <si>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</si>
  <si>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</si>
  <si>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</si>
  <si>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</si>
  <si>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</si>
  <si>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</si>
  <si>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</si>
  <si>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</si>
  <si>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</si>
  <si>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</si>
  <si>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</si>
  <si>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</si>
  <si>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</si>
  <si>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</si>
  <si>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</si>
  <si>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</si>
  <si>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</si>
  <si>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</si>
  <si>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</si>
  <si>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</si>
  <si>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</si>
  <si>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</si>
  <si>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</si>
  <si>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</si>
  <si>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</si>
  <si>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</si>
  <si>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</si>
  <si>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</si>
  <si>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</si>
  <si>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</si>
  <si>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</si>
  <si>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</si>
  <si>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</si>
  <si>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</si>
  <si>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</si>
  <si>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</si>
  <si>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</si>
  <si>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</si>
  <si>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</si>
  <si>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</si>
  <si>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</si>
  <si>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</si>
  <si>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</si>
  <si>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</si>
  <si>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</si>
  <si>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</si>
  <si>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</si>
  <si>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</si>
  <si>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</si>
  <si>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</si>
  <si>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</si>
  <si>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</si>
  <si>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</si>
  <si>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</si>
  <si>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</si>
  <si>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</si>
  <si>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</si>
  <si>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</si>
  <si>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</si>
  <si>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</si>
  <si>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</si>
  <si>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</si>
  <si>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</si>
  <si>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</si>
  <si>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</si>
  <si>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</si>
  <si>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</si>
  <si>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</si>
  <si>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</si>
  <si>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</si>
  <si>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</si>
  <si>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</si>
  <si>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</si>
  <si>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</si>
  <si>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</si>
  <si>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</si>
  <si>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</si>
  <si>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</si>
  <si>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</si>
  <si>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</si>
  <si>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</si>
  <si>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</si>
  <si>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</si>
  <si>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</si>
  <si>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</si>
  <si>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</si>
  <si>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</si>
  <si>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</si>
  <si>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</si>
  <si>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</si>
  <si>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</si>
  <si>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</si>
  <si>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</si>
  <si>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</si>
  <si>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</si>
  <si>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</si>
  <si>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</si>
  <si>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</si>
  <si>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</si>
  <si>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</si>
  <si>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</si>
  <si>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</si>
  <si>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</si>
  <si>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</si>
  <si>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</si>
  <si>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</si>
  <si>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</si>
  <si>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</si>
  <si>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</si>
  <si>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</si>
  <si>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</si>
  <si>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</si>
  <si>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</si>
  <si>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</si>
  <si>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</si>
  <si>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</si>
  <si>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</si>
  <si>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</si>
  <si>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</si>
  <si>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</si>
  <si>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</si>
  <si>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</si>
  <si>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</si>
  <si>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</si>
  <si>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</si>
  <si>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</si>
  <si>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</si>
  <si>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</si>
  <si>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</si>
  <si>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</si>
  <si>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</si>
  <si>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</si>
  <si>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</si>
  <si>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</si>
  <si>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</si>
  <si>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</si>
  <si>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</si>
  <si>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</si>
  <si>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</si>
  <si>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</si>
  <si>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</si>
  <si>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</si>
  <si>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</si>
  <si>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</si>
  <si>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</si>
  <si>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</si>
  <si>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</si>
  <si>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</si>
  <si>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</si>
  <si>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</si>
  <si>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</si>
  <si>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</si>
  <si>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</si>
  <si>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</si>
  <si>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</si>
  <si>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</si>
  <si>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</si>
  <si>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</si>
  <si>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</si>
  <si>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</si>
  <si>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</si>
  <si>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</si>
  <si>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</si>
  <si>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</si>
  <si>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</si>
  <si>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</si>
  <si>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</si>
  <si>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</si>
  <si>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</si>
  <si>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</si>
  <si>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</si>
  <si>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</si>
  <si>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</si>
  <si>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</si>
  <si>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</si>
  <si>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</si>
  <si>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</si>
  <si>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</si>
  <si>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</si>
  <si>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</si>
  <si>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</si>
  <si>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</si>
  <si>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</si>
  <si>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</si>
  <si>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</si>
  <si>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</si>
  <si>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</si>
  <si>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</si>
  <si>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</si>
  <si>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</si>
  <si>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</si>
  <si>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</si>
  <si>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</si>
  <si>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</si>
  <si>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</si>
  <si>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</si>
  <si>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</si>
  <si>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</si>
  <si>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</si>
  <si>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</si>
  <si>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</si>
  <si>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</si>
  <si>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</si>
  <si>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</si>
  <si>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</si>
  <si>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</si>
  <si>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</si>
  <si>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</si>
  <si>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</si>
  <si>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</si>
  <si>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</si>
  <si>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</si>
  <si>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</si>
  <si>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</si>
  <si>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</si>
  <si>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</si>
  <si>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</si>
  <si>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</si>
  <si>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</si>
  <si>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</si>
  <si>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</si>
  <si>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</si>
  <si>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</si>
  <si>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</si>
  <si>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</si>
  <si>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</si>
  <si>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</si>
  <si>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</si>
  <si>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</si>
  <si>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</si>
  <si>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</si>
  <si>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</si>
  <si>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</si>
  <si>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</si>
  <si>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</si>
  <si>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</si>
  <si>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</si>
  <si>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</si>
  <si>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</si>
  <si>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</si>
  <si>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</si>
  <si>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</si>
  <si>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</si>
  <si>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</si>
  <si>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</si>
  <si>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</si>
  <si>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</si>
  <si>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</si>
  <si>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</si>
  <si>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</si>
  <si>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</si>
  <si>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</si>
  <si>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</si>
  <si>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</si>
  <si>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</si>
  <si>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</si>
  <si>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</si>
  <si>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</si>
  <si>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</si>
  <si>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</si>
  <si>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</si>
  <si>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</si>
  <si>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</si>
  <si>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</si>
  <si>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</si>
  <si>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</si>
  <si>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</si>
  <si>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</si>
  <si>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</si>
  <si>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</si>
  <si>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</si>
  <si>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</si>
  <si>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</si>
  <si>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</si>
  <si>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</si>
  <si>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</si>
  <si>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</si>
  <si>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</si>
  <si>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</si>
  <si>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</si>
  <si>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</si>
  <si>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</si>
  <si>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</si>
  <si>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</si>
  <si>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</si>
  <si>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</si>
  <si>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</si>
  <si>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</si>
  <si>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</si>
  <si>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</si>
  <si>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</si>
  <si>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</si>
  <si>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</si>
  <si>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</si>
  <si>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</si>
  <si>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</si>
  <si>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</si>
  <si>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</si>
  <si>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</si>
  <si>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</si>
  <si>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</si>
  <si>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</si>
  <si>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</si>
  <si>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</si>
  <si>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</si>
  <si>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</si>
  <si>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</si>
  <si>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</si>
  <si>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</si>
  <si>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</si>
  <si>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</si>
  <si>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</si>
  <si>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</si>
  <si>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</si>
  <si>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</si>
  <si>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</si>
  <si>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</si>
  <si>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</si>
  <si>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</si>
  <si>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</si>
  <si>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</si>
  <si>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</si>
  <si>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</si>
  <si>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</si>
  <si>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</si>
  <si>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</si>
  <si>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</si>
  <si>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</si>
  <si>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</si>
  <si>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</si>
  <si>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</si>
  <si>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</si>
  <si>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</si>
  <si>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</si>
  <si>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</si>
  <si>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</si>
  <si>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</si>
  <si>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</si>
  <si>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</si>
  <si>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</si>
  <si>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</si>
  <si>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</si>
  <si>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</si>
  <si>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</si>
  <si>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</si>
  <si>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</si>
  <si>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</si>
  <si>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</si>
  <si>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</si>
  <si>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</si>
  <si>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</si>
  <si>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</si>
  <si>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</si>
  <si>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</si>
  <si>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</si>
  <si>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</si>
  <si>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</si>
  <si>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</si>
  <si>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</si>
  <si>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</si>
  <si>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</si>
  <si>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</si>
  <si>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</si>
  <si>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</si>
  <si>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</si>
  <si>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</si>
  <si>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</si>
  <si>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</si>
  <si>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</si>
  <si>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</si>
  <si>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</si>
  <si>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</si>
  <si>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</si>
  <si>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</si>
  <si>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</si>
  <si>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</si>
  <si>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</si>
  <si>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</si>
  <si>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</si>
  <si>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</si>
  <si>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</si>
  <si>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</si>
  <si>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</si>
  <si>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</si>
  <si>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</si>
  <si>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</si>
  <si>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</si>
  <si>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</si>
  <si>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</si>
  <si>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</si>
  <si>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</si>
  <si>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</si>
  <si>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</si>
  <si>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</si>
  <si>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</si>
  <si>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</si>
  <si>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</si>
  <si>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</si>
  <si>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</si>
  <si>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</si>
  <si>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</si>
  <si>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</si>
  <si>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</si>
  <si>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</si>
  <si>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</si>
  <si>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</si>
  <si>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</si>
  <si>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</si>
  <si>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</si>
  <si>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</si>
  <si>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</si>
  <si>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</si>
  <si>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</si>
  <si>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</si>
  <si>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</si>
  <si>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</si>
  <si>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</si>
  <si>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</si>
  <si>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</si>
  <si>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</si>
  <si>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</si>
  <si>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</si>
  <si>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</si>
  <si>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</si>
  <si>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</si>
  <si>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</si>
  <si>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</si>
  <si>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</si>
  <si>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</si>
  <si>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</si>
  <si>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</si>
  <si>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</si>
  <si>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</si>
  <si>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</si>
  <si>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</si>
  <si>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</si>
  <si>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</si>
  <si>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</si>
  <si>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</si>
  <si>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</si>
  <si>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</si>
  <si>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</si>
  <si>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</si>
  <si>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</si>
  <si>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</si>
  <si>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</si>
  <si>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</si>
  <si>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</si>
  <si>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</si>
  <si>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</si>
  <si>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</si>
  <si>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</si>
  <si>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</si>
  <si>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</si>
  <si>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</si>
  <si>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</si>
  <si>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</si>
  <si>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</si>
  <si>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</si>
  <si>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</si>
  <si>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</si>
  <si>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</si>
  <si>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</si>
  <si>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</si>
  <si>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</si>
  <si>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</si>
  <si>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</si>
  <si>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</si>
  <si>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</si>
  <si>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</si>
  <si>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</si>
  <si>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</si>
  <si>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</si>
  <si>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</si>
  <si>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</si>
  <si>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</si>
  <si>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</si>
  <si>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</si>
  <si>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</si>
  <si>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</si>
  <si>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</si>
  <si>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</si>
  <si>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</si>
  <si>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</si>
  <si>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</si>
  <si>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</si>
  <si>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</si>
  <si>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</si>
  <si>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</si>
  <si>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</si>
  <si>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</si>
  <si>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</si>
  <si>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</si>
  <si>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</si>
  <si>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</si>
  <si>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</si>
  <si>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</si>
  <si>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</si>
  <si>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</si>
  <si>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</si>
  <si>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</si>
  <si>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</si>
  <si>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</si>
  <si>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</si>
  <si>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</si>
  <si>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</si>
  <si>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</si>
  <si>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</si>
  <si>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</si>
  <si>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</si>
  <si>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</si>
  <si>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</si>
  <si>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</si>
  <si>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</si>
  <si>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</si>
  <si>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</si>
  <si>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</si>
  <si>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</si>
  <si>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</si>
  <si>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</si>
  <si>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</si>
  <si>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</si>
  <si>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</si>
  <si>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</si>
  <si>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</si>
  <si>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</si>
  <si>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</si>
  <si>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</si>
  <si>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</si>
  <si>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</si>
  <si>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</si>
  <si>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</si>
  <si>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</si>
  <si>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</si>
  <si>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</si>
  <si>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</si>
  <si>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</si>
  <si>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</si>
  <si>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</si>
  <si>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</si>
  <si>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</si>
  <si>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</si>
  <si>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</si>
  <si>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</si>
  <si>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</si>
  <si>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</si>
  <si>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</si>
  <si>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</si>
  <si>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</si>
  <si>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</si>
  <si>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</si>
  <si>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</si>
  <si>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</si>
  <si>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</si>
  <si>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</si>
  <si>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</si>
  <si>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</si>
  <si>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</si>
  <si>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</si>
  <si>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</si>
  <si>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</si>
  <si>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</si>
  <si>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</si>
  <si>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</si>
  <si>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</si>
  <si>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</si>
  <si>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</si>
  <si>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</si>
  <si>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</si>
  <si>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</si>
  <si>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</si>
  <si>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</si>
  <si>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</si>
  <si>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</si>
  <si>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</si>
  <si>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</si>
  <si>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</si>
  <si>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</si>
  <si>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</si>
  <si>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</si>
  <si>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</si>
  <si>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</si>
  <si>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</si>
  <si>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</si>
  <si>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</si>
  <si>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</si>
  <si>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</si>
  <si>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</si>
  <si>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</si>
  <si>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</si>
  <si>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</si>
  <si>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</si>
  <si>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</si>
  <si>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</si>
  <si>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</si>
  <si>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</si>
  <si>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</si>
  <si>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</si>
  <si>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</si>
  <si>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</si>
  <si>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</si>
  <si>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</si>
  <si>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</si>
  <si>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</si>
  <si>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</si>
  <si>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</si>
  <si>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</si>
  <si>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</si>
  <si>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</si>
  <si>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</si>
  <si>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</si>
  <si>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</si>
  <si>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</si>
  <si>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</si>
  <si>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</si>
  <si>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</si>
  <si>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</si>
  <si>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</si>
  <si>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</si>
  <si>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</si>
  <si>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</si>
  <si>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</si>
  <si>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</si>
  <si>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</si>
  <si>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</si>
  <si>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</si>
  <si>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</si>
  <si>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</si>
  <si>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</si>
  <si>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</si>
  <si>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</si>
  <si>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</si>
  <si>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</si>
  <si>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</si>
  <si>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</si>
  <si>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</si>
  <si>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</si>
  <si>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</si>
  <si>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</si>
  <si>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</si>
  <si>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</si>
  <si>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</si>
  <si>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</si>
  <si>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</si>
  <si>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</si>
  <si>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</si>
  <si>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</si>
  <si>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</si>
  <si>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</si>
  <si>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</si>
  <si>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</si>
  <si>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</si>
  <si>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</si>
  <si>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</si>
  <si>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</si>
  <si>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</si>
  <si>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</si>
  <si>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</si>
  <si>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</si>
  <si>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</si>
  <si>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</si>
  <si>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</si>
  <si>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</si>
  <si>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</si>
  <si>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</si>
  <si>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</si>
  <si>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</si>
  <si>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</si>
  <si>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</si>
  <si>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</si>
  <si>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</si>
  <si>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</si>
  <si>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</si>
  <si>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</si>
  <si>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</si>
  <si>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</si>
  <si>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</si>
  <si>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</si>
  <si>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</si>
  <si>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</si>
  <si>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</si>
  <si>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</si>
  <si>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</si>
  <si>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</si>
  <si>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</si>
  <si>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</si>
  <si>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</si>
  <si>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</si>
  <si>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</si>
  <si>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</si>
  <si>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</si>
  <si>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</si>
  <si>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</si>
  <si>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</si>
  <si>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</si>
  <si>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</si>
  <si>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</si>
  <si>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</si>
  <si>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</si>
  <si>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</si>
  <si>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</si>
  <si>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</si>
  <si>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</si>
  <si>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</si>
  <si>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</si>
  <si>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</si>
  <si>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</si>
  <si>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</si>
  <si>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</si>
  <si>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</si>
  <si>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</si>
  <si>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</si>
  <si>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</si>
  <si>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</si>
  <si>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</si>
  <si>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</si>
  <si>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</si>
  <si>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</si>
  <si>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</si>
  <si>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</si>
  <si>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</si>
  <si>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</si>
  <si>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</si>
  <si>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</si>
  <si>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</si>
  <si>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</si>
  <si>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</si>
  <si>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</si>
  <si>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</si>
  <si>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</si>
  <si>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</si>
  <si>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</si>
  <si>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</si>
  <si>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</si>
  <si>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</si>
  <si>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</si>
  <si>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</si>
  <si>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</si>
  <si>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</si>
  <si>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</si>
  <si>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</si>
  <si>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</si>
  <si>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</si>
  <si>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</si>
  <si>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</si>
  <si>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</si>
  <si>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</si>
  <si>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</si>
  <si>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</si>
  <si>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</si>
  <si>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</si>
  <si>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</si>
  <si>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</si>
  <si>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</si>
  <si>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</si>
  <si>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</si>
  <si>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</si>
  <si>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</si>
  <si>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</si>
  <si>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</si>
  <si>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</si>
  <si>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</si>
  <si>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</si>
  <si>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</si>
  <si>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</si>
  <si>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</si>
  <si>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</si>
  <si>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</si>
  <si>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</si>
  <si>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</si>
  <si>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</si>
  <si>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</si>
  <si>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</si>
  <si>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</si>
  <si>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</si>
  <si>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</si>
  <si>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</si>
  <si>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</si>
  <si>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</si>
  <si>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</si>
  <si>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</si>
  <si>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</si>
  <si>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</si>
  <si>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</si>
  <si>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</si>
  <si>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</si>
  <si>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</si>
  <si>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</si>
  <si>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</si>
  <si>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</si>
  <si>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</si>
  <si>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</si>
  <si>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</si>
  <si>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</si>
  <si>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</si>
  <si>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</si>
  <si>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</si>
  <si>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</si>
  <si>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</si>
  <si>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</si>
  <si>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</si>
  <si>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</si>
  <si>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</si>
  <si>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</si>
  <si>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</si>
  <si>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</si>
  <si>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</si>
  <si>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</si>
  <si>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</si>
  <si>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</si>
  <si>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</si>
  <si>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</si>
  <si>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</si>
  <si>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</si>
  <si>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</si>
  <si>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</si>
  <si>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</si>
  <si>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</si>
  <si>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</si>
  <si>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</si>
  <si>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</si>
  <si>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</si>
  <si>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</si>
  <si>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</si>
  <si>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</si>
  <si>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</si>
  <si>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</si>
  <si>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</si>
  <si>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</si>
  <si>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</si>
  <si>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</si>
  <si>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</si>
  <si>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</si>
  <si>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</si>
  <si>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</si>
  <si>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</si>
  <si>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</si>
  <si>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</si>
  <si>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</si>
  <si>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</si>
  <si>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</si>
  <si>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</si>
  <si>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</si>
  <si>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</si>
  <si>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</si>
  <si>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</si>
  <si>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</si>
  <si>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</si>
  <si>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</si>
  <si>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</si>
  <si>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</si>
  <si>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</si>
  <si>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</si>
  <si>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</si>
  <si>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</si>
  <si>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</si>
  <si>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</si>
  <si>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</si>
  <si>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</si>
  <si>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</si>
  <si>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</si>
  <si>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</si>
  <si>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</si>
  <si>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</si>
  <si>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</si>
  <si>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</si>
  <si>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</si>
  <si>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</si>
  <si>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</si>
  <si>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</si>
  <si>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</si>
  <si>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</si>
  <si>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</si>
  <si>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</si>
  <si>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</si>
  <si>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</si>
  <si>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</si>
  <si>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</si>
  <si>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</si>
  <si>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</si>
  <si>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</si>
  <si>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</si>
  <si>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</si>
  <si>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</si>
  <si>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</si>
  <si>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</si>
  <si>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</si>
  <si>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</si>
  <si>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</si>
  <si>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</si>
  <si>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</si>
  <si>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</si>
  <si>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</si>
  <si>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</si>
  <si>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</si>
  <si>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</si>
  <si>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</si>
  <si>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</si>
  <si>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</si>
  <si>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</si>
  <si>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</si>
  <si>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</si>
  <si>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</si>
  <si>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</si>
  <si>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</si>
  <si>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</si>
  <si>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</si>
  <si>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</si>
  <si>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</si>
  <si>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</si>
  <si>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</si>
  <si>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</si>
  <si>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</si>
  <si>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</si>
  <si>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</si>
  <si>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</si>
  <si>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</si>
  <si>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</si>
  <si>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</si>
  <si>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</si>
  <si>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</si>
  <si>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</si>
  <si>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</si>
  <si>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</si>
  <si>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</si>
  <si>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</si>
  <si>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</si>
  <si>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</si>
  <si>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</si>
  <si>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</si>
  <si>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</si>
  <si>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</si>
  <si>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</si>
  <si>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</si>
  <si>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</si>
  <si>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</si>
  <si>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</si>
  <si>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</si>
  <si>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</si>
  <si>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</si>
  <si>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</si>
  <si>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</si>
  <si>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</si>
  <si>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</si>
  <si>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</si>
  <si>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</si>
  <si>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</si>
  <si>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</si>
  <si>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</si>
  <si>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</si>
  <si>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</si>
  <si>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</si>
  <si>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</si>
  <si>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</si>
  <si>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</si>
  <si>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</si>
  <si>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</si>
  <si>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</si>
  <si>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</si>
  <si>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</si>
  <si>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</si>
  <si>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</si>
  <si>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</si>
  <si>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</si>
  <si>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</si>
  <si>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</si>
  <si>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</si>
  <si>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</si>
  <si>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</si>
  <si>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</si>
  <si>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</si>
  <si>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</si>
  <si>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</si>
  <si>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</si>
  <si>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</si>
  <si>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</si>
  <si>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</si>
  <si>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</si>
  <si>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</si>
  <si>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</si>
  <si>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</si>
  <si>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</si>
  <si>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</si>
  <si>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</si>
  <si>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</si>
  <si>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</si>
  <si>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</si>
  <si>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</si>
  <si>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</si>
  <si>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</si>
  <si>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</si>
  <si>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</si>
  <si>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</si>
  <si>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</si>
  <si>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</si>
  <si>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</si>
  <si>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</si>
  <si>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</si>
  <si>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</si>
  <si>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</si>
  <si>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</si>
  <si>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</si>
  <si>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</si>
  <si>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</si>
  <si>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</si>
  <si>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</si>
  <si>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</si>
  <si>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</si>
  <si>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</si>
  <si>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</si>
  <si>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</si>
  <si>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</si>
  <si>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</si>
  <si>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</si>
  <si>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</si>
  <si>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</si>
  <si>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</si>
  <si>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</si>
  <si>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</si>
  <si>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</si>
  <si>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</si>
  <si>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</si>
  <si>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</si>
  <si>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</si>
  <si>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</si>
  <si>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</si>
  <si>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</si>
  <si>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</si>
  <si>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</si>
  <si>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</si>
  <si>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</si>
  <si>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</si>
  <si>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</si>
  <si>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</si>
  <si>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</si>
  <si>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</si>
  <si>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</si>
  <si>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</si>
  <si>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</si>
  <si>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</si>
  <si>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</si>
  <si>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</si>
  <si>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</si>
  <si>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</si>
  <si>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</si>
  <si>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</si>
  <si>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</si>
  <si>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</si>
  <si>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</si>
  <si>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</si>
  <si>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</si>
  <si>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</si>
  <si>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</si>
  <si>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</si>
  <si>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</si>
  <si>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</si>
  <si>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</si>
  <si>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</si>
  <si>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</si>
  <si>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</si>
  <si>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</si>
  <si>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</si>
  <si>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</si>
  <si>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</si>
  <si>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</si>
  <si>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</si>
  <si>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</si>
  <si>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</si>
  <si>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</si>
  <si>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</si>
  <si>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</si>
  <si>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</si>
  <si>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</si>
  <si>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</si>
  <si>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</si>
  <si>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</si>
  <si>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</si>
  <si>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</si>
  <si>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</si>
  <si>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</si>
  <si>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</si>
  <si>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</si>
  <si>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</si>
  <si>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</si>
  <si>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</si>
  <si>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</si>
  <si>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</si>
  <si>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</si>
  <si>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</si>
  <si>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</si>
  <si>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</si>
  <si>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</si>
  <si>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</si>
  <si>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</si>
  <si>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</si>
  <si>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</si>
  <si>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</si>
  <si>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</si>
  <si>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</si>
  <si>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</si>
  <si>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</si>
  <si>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</si>
  <si>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</si>
  <si>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</si>
  <si>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</si>
  <si>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</si>
  <si>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</si>
  <si>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</si>
  <si>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</si>
  <si>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</si>
  <si>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</si>
  <si>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</si>
  <si>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</si>
  <si>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</si>
  <si>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</si>
  <si>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</si>
  <si>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</si>
  <si>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</si>
  <si>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</si>
  <si>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</si>
  <si>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</si>
  <si>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</si>
  <si>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</si>
  <si>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</si>
  <si>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</si>
  <si>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</si>
  <si>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</si>
  <si>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</si>
  <si>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</si>
  <si>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</si>
  <si>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</si>
  <si>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</si>
  <si>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</si>
  <si>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</si>
  <si>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</si>
  <si>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</si>
  <si>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</si>
  <si>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</si>
  <si>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</si>
  <si>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</si>
  <si>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</si>
  <si>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</si>
  <si>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</si>
  <si>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</si>
  <si>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</si>
  <si>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</si>
  <si>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</si>
  <si>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</si>
  <si>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</si>
  <si>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</si>
  <si>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</si>
  <si>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</si>
  <si>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</si>
  <si>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</si>
  <si>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</si>
  <si>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</si>
  <si>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</si>
  <si>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</si>
  <si>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</si>
  <si>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</si>
  <si>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</si>
  <si>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</si>
  <si>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</si>
  <si>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</si>
  <si>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</si>
  <si>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</si>
  <si>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</si>
  <si>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</si>
  <si>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</si>
  <si>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</si>
  <si>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</si>
  <si>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</si>
  <si>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</si>
  <si>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</si>
  <si>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</si>
  <si>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</si>
  <si>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</si>
  <si>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</si>
  <si>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</si>
  <si>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</si>
  <si>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</si>
  <si>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</si>
  <si>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</si>
  <si>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</si>
  <si>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</si>
  <si>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</si>
  <si>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</si>
  <si>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</si>
  <si>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</si>
  <si>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</si>
  <si>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</si>
  <si>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</si>
  <si>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</si>
  <si>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</si>
  <si>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</si>
  <si>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</si>
  <si>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</si>
  <si>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</si>
  <si>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</si>
  <si>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</si>
  <si>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</si>
  <si>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</si>
  <si>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</si>
  <si>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</si>
  <si>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</si>
  <si>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</si>
  <si>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</si>
  <si>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</si>
  <si>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</si>
  <si>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</si>
  <si>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</si>
  <si>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</si>
  <si>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</si>
  <si>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</si>
  <si>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</si>
  <si>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</si>
  <si>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</si>
  <si>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</si>
  <si>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</si>
  <si>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</si>
  <si>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</si>
  <si>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</si>
  <si>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</si>
  <si>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</si>
  <si>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</si>
  <si>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</si>
  <si>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</si>
  <si>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</si>
  <si>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</si>
  <si>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</si>
  <si>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</si>
  <si>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</si>
  <si>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</si>
  <si>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</si>
  <si>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</si>
  <si>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</si>
  <si>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</si>
  <si>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</si>
  <si>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</si>
  <si>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</si>
  <si>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</si>
  <si>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</si>
  <si>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</si>
  <si>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</si>
  <si>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</si>
  <si>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</si>
  <si>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</si>
  <si>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</si>
  <si>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</si>
  <si>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</si>
  <si>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</si>
  <si>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</si>
  <si>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</si>
  <si>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</si>
  <si>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</si>
  <si>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</si>
  <si>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</si>
  <si>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</si>
  <si>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</si>
  <si>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</si>
  <si>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</si>
  <si>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</si>
  <si>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</si>
  <si>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</si>
  <si>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</si>
  <si>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</si>
  <si>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</si>
  <si>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</si>
  <si>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</si>
  <si>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</si>
  <si>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</si>
  <si>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</si>
  <si>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</si>
  <si>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</si>
  <si>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</si>
  <si>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</si>
  <si>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</si>
  <si>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</si>
  <si>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</si>
  <si>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</si>
  <si>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</si>
  <si>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</si>
  <si>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</si>
  <si>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</si>
  <si>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</si>
  <si>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</si>
  <si>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</si>
  <si>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</si>
  <si>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</si>
  <si>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</si>
  <si>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</si>
  <si>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</si>
  <si>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</si>
  <si>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</si>
  <si>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</si>
  <si>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</si>
  <si>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</si>
  <si>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</si>
  <si>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</si>
  <si>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</si>
  <si>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</si>
  <si>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</si>
  <si>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</si>
  <si>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</si>
  <si>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</si>
  <si>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</si>
  <si>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</si>
  <si>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</si>
  <si>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</si>
  <si>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</si>
  <si>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</si>
  <si>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</si>
  <si>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</si>
  <si>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</si>
  <si>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</si>
  <si>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</si>
  <si>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</si>
  <si>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</si>
  <si>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</si>
  <si>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</si>
  <si>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</si>
  <si>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</si>
  <si>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</si>
  <si>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</si>
  <si>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</si>
  <si>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</si>
  <si>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</si>
  <si>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</si>
  <si>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</si>
  <si>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</si>
  <si>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</si>
  <si>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</si>
  <si>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</si>
  <si>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</si>
  <si>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</si>
  <si>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</si>
  <si>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</si>
  <si>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</si>
  <si>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</si>
  <si>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</si>
  <si>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</si>
  <si>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</si>
  <si>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</si>
  <si>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</si>
  <si>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</si>
  <si>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</si>
  <si>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</si>
  <si>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</si>
  <si>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</si>
  <si>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</si>
  <si>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</si>
  <si>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</si>
  <si>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</si>
  <si>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</si>
  <si>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</si>
  <si>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</si>
  <si>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</si>
  <si>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</si>
  <si>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</si>
  <si>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</si>
  <si>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</si>
  <si>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</si>
  <si>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</si>
  <si>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</si>
  <si>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</si>
  <si>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</si>
  <si>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</si>
  <si>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</si>
  <si>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</si>
  <si>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</si>
  <si>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</si>
  <si>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</si>
  <si>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</si>
  <si>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</si>
  <si>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</si>
  <si>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</si>
  <si>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</si>
  <si>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</si>
  <si>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</si>
  <si>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</si>
  <si>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</si>
  <si>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</si>
  <si>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</si>
  <si>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</si>
  <si>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</si>
  <si>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</si>
  <si>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</si>
  <si>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</si>
  <si>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</si>
  <si>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</si>
  <si>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</si>
  <si>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</si>
  <si>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</si>
  <si>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</si>
  <si>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</si>
  <si>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</si>
  <si>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</si>
  <si>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</si>
  <si>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</si>
  <si>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</si>
  <si>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</si>
  <si>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</si>
  <si>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</si>
  <si>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</si>
  <si>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</si>
  <si>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</si>
  <si>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</si>
  <si>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</si>
  <si>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</si>
  <si>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</si>
  <si>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</si>
  <si>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</si>
  <si>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</si>
  <si>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</si>
  <si>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</si>
  <si>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</si>
  <si>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</si>
  <si>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</si>
  <si>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</si>
  <si>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</si>
  <si>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</si>
  <si>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</si>
  <si>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</si>
  <si>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</si>
  <si>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</si>
  <si>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</si>
  <si>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</si>
  <si>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</si>
  <si>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</si>
  <si>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</si>
  <si>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</si>
  <si>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</si>
  <si>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</si>
  <si>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</si>
  <si>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</si>
  <si>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</si>
  <si>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</si>
  <si>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</si>
  <si>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</si>
  <si>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</si>
  <si>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</si>
  <si>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</si>
  <si>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</si>
  <si>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</si>
  <si>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</si>
  <si>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</si>
  <si>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</si>
  <si>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</si>
  <si>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</si>
  <si>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</si>
  <si>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</si>
  <si>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</si>
  <si>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</si>
  <si>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</si>
  <si>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</si>
  <si>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</si>
  <si>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</si>
  <si>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</si>
  <si>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</si>
  <si>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</si>
  <si>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</si>
  <si>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</si>
  <si>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</si>
  <si>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</si>
  <si>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</si>
  <si>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</si>
  <si>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</si>
  <si>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</si>
  <si>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</si>
  <si>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</si>
  <si>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</si>
  <si>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</si>
  <si>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</si>
  <si>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</si>
  <si>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</si>
  <si>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</si>
  <si>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</si>
  <si>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</si>
  <si>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</si>
  <si>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</si>
  <si>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</si>
  <si>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</si>
  <si>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</si>
  <si>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</si>
  <si>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</si>
  <si>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</si>
  <si>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</si>
  <si>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</si>
  <si>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</si>
  <si>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</si>
  <si>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</si>
  <si>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</si>
  <si>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</si>
  <si>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</si>
  <si>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</si>
  <si>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</si>
  <si>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</si>
  <si>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</si>
  <si>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</si>
  <si>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</si>
  <si>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</si>
  <si>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</si>
  <si>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</si>
  <si>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</si>
  <si>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</si>
  <si>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</si>
  <si>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</si>
  <si>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</si>
  <si>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</si>
  <si>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</si>
  <si>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</si>
  <si>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</si>
  <si>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</si>
  <si>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</si>
  <si>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</si>
  <si>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</si>
  <si>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</si>
  <si>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</si>
  <si>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</si>
  <si>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</si>
  <si>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</si>
  <si>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</si>
  <si>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</si>
  <si>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</si>
  <si>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</si>
  <si>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</si>
  <si>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</si>
  <si>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</si>
  <si>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</si>
  <si>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</si>
  <si>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</si>
  <si>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</si>
  <si>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</si>
  <si>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</si>
  <si>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</si>
  <si>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</si>
  <si>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</si>
  <si>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</si>
  <si>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</si>
  <si>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</si>
  <si>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</si>
  <si>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</si>
  <si>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</si>
  <si>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</si>
  <si>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</si>
  <si>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</si>
  <si>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</si>
  <si>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</si>
  <si>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</si>
  <si>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</si>
  <si>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</si>
  <si>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</si>
  <si>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</si>
  <si>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</si>
  <si>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</si>
  <si>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</si>
  <si>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</si>
  <si>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</si>
  <si>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</si>
  <si>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</si>
  <si>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</si>
  <si>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</si>
  <si>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</si>
  <si>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</si>
  <si>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</si>
  <si>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</si>
  <si>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</si>
  <si>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</si>
  <si>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</si>
  <si>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</si>
  <si>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</si>
  <si>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</si>
  <si>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</si>
  <si>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</si>
  <si>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</si>
  <si>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</si>
  <si>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</si>
  <si>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</si>
  <si>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</si>
  <si>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</si>
  <si>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</si>
  <si>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</si>
  <si>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</si>
  <si>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</si>
  <si>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</si>
  <si>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</si>
  <si>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</si>
  <si>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</si>
  <si>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</si>
  <si>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</si>
  <si>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</si>
  <si>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</si>
  <si>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</si>
  <si>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</si>
  <si>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</si>
  <si>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</si>
  <si>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</si>
  <si>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</si>
  <si>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</si>
  <si>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</si>
  <si>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</si>
  <si>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</si>
  <si>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</si>
  <si>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</si>
  <si>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</si>
  <si>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</si>
  <si>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</si>
  <si>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</si>
  <si>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</si>
  <si>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</si>
  <si>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</si>
  <si>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</si>
  <si>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</si>
  <si>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</si>
  <si>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</si>
  <si>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</si>
  <si>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</si>
  <si>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</si>
  <si>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</si>
  <si>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</si>
  <si>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</si>
  <si>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</si>
  <si>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</si>
  <si>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</si>
  <si>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</si>
  <si>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</si>
  <si>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</si>
  <si>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</si>
  <si>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</si>
  <si>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</si>
  <si>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</si>
  <si>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</si>
  <si>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</si>
  <si>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</si>
  <si>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</si>
  <si>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</si>
  <si>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</si>
  <si>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</si>
  <si>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</si>
  <si>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</si>
  <si>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</si>
  <si>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</si>
  <si>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</si>
  <si>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</si>
  <si>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</si>
  <si>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</si>
  <si>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</si>
  <si>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</si>
  <si>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</si>
  <si>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</si>
  <si>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</si>
  <si>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</si>
  <si>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</si>
  <si>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</si>
  <si>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</si>
  <si>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</si>
  <si>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</si>
  <si>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</si>
  <si>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</si>
  <si>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</si>
  <si>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</si>
  <si>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</si>
  <si>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</si>
  <si>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</si>
  <si>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</si>
  <si>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</si>
  <si>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</si>
  <si>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</si>
  <si>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</si>
  <si>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</si>
  <si>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</si>
  <si>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</si>
  <si>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</si>
  <si>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</si>
  <si>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</si>
  <si>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</si>
  <si>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</si>
  <si>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</si>
  <si>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</si>
  <si>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</si>
  <si>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</si>
  <si>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</si>
  <si>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</si>
  <si>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</si>
  <si>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</si>
  <si>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</si>
  <si>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</si>
  <si>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</si>
  <si>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</si>
  <si>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</si>
  <si>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</si>
  <si>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</si>
  <si>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</si>
  <si>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</si>
  <si>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</si>
  <si>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</si>
  <si>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</si>
  <si>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</si>
  <si>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</si>
  <si>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</si>
  <si>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</si>
  <si>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</si>
  <si>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</si>
  <si>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</si>
  <si>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</si>
  <si>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</si>
  <si>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</si>
  <si>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</si>
  <si>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</si>
  <si>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</si>
  <si>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</si>
  <si>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</si>
  <si>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</si>
  <si>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</si>
  <si>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</si>
  <si>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</si>
  <si>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</si>
  <si>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</si>
  <si>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</si>
  <si>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</si>
  <si>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</si>
  <si>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</si>
  <si>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</si>
  <si>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</si>
  <si>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</si>
  <si>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</si>
  <si>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</si>
  <si>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</si>
  <si>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</si>
  <si>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</si>
  <si>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</si>
  <si>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</si>
  <si>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</si>
  <si>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</si>
  <si>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</si>
  <si>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</si>
  <si>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</si>
  <si>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</si>
  <si>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</si>
  <si>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</si>
  <si>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</si>
  <si>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</si>
  <si>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</si>
  <si>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</si>
  <si>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</si>
  <si>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</si>
  <si>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</si>
  <si>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</si>
  <si>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</si>
  <si>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</si>
  <si>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</si>
  <si>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</si>
  <si>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</si>
  <si>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</si>
  <si>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</si>
  <si>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</si>
  <si>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</si>
  <si>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</si>
  <si>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</si>
  <si>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</si>
  <si>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</si>
  <si>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</si>
  <si>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</si>
  <si>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</si>
  <si>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</si>
  <si>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</si>
  <si>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</si>
  <si>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</si>
  <si>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</si>
  <si>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</si>
  <si>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</si>
  <si>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</si>
  <si>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</si>
  <si>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</si>
  <si>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</si>
  <si>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</si>
  <si>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</si>
  <si>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</si>
  <si>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</si>
  <si>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</si>
  <si>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</si>
  <si>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</si>
  <si>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</si>
  <si>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</si>
  <si>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</si>
  <si>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</si>
  <si>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</si>
  <si>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</si>
  <si>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</si>
  <si>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</si>
  <si>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</si>
  <si>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</si>
  <si>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</si>
  <si>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</si>
  <si>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</si>
  <si>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</si>
  <si>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</si>
  <si>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</si>
  <si>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</si>
  <si>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</si>
  <si>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</si>
  <si>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</si>
  <si>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</si>
  <si>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</si>
  <si>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</si>
  <si>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</si>
  <si>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</si>
  <si>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</si>
  <si>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</si>
  <si>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</si>
  <si>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</si>
  <si>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</si>
  <si>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</si>
  <si>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</si>
  <si>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</si>
  <si>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</si>
  <si>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</si>
  <si>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</si>
  <si>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</si>
  <si>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</si>
  <si>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</si>
  <si>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</si>
  <si>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</si>
  <si>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</si>
  <si>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</si>
  <si>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</si>
  <si>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</si>
  <si>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</si>
  <si>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</si>
  <si>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</si>
  <si>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</si>
  <si>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</si>
  <si>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</si>
  <si>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</si>
  <si>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</si>
  <si>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</si>
  <si>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</si>
  <si>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</si>
  <si>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</si>
  <si>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</si>
  <si>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</si>
  <si>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</si>
  <si>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</si>
  <si>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</si>
  <si>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</si>
  <si>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</si>
  <si>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</si>
  <si>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</si>
  <si>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</si>
  <si>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</si>
  <si>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</si>
  <si>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</si>
  <si>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</si>
  <si>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</si>
  <si>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</si>
  <si>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</si>
  <si>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</si>
  <si>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</si>
  <si>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</si>
  <si>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</si>
  <si>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</si>
  <si>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</si>
  <si>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</si>
  <si>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</si>
  <si>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</si>
  <si>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</si>
  <si>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</si>
  <si>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</si>
  <si>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</si>
  <si>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</si>
  <si>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</si>
  <si>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</si>
  <si>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</si>
  <si>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</si>
  <si>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</si>
  <si>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</si>
  <si>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</si>
  <si>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</si>
  <si>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</si>
  <si>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</si>
  <si>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</si>
  <si>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</si>
  <si>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</si>
  <si>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</si>
  <si>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</si>
  <si>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</si>
  <si>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</si>
  <si>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</si>
  <si>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</si>
  <si>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</si>
  <si>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</si>
  <si>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</si>
  <si>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</si>
  <si>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</si>
  <si>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</si>
  <si>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</si>
  <si>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</si>
  <si>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</si>
  <si>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</si>
  <si>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</si>
  <si>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</si>
  <si>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</si>
  <si>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</si>
  <si>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</si>
  <si>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</si>
  <si>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</si>
  <si>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</si>
  <si>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</si>
  <si>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</si>
  <si>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</si>
  <si>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</si>
  <si>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</si>
  <si>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</si>
  <si>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</si>
  <si>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</si>
  <si>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</si>
  <si>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</si>
  <si>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</si>
  <si>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</si>
  <si>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</si>
  <si>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</si>
  <si>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</si>
  <si>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</si>
  <si>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</si>
  <si>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</si>
  <si>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</si>
  <si>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</si>
  <si>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</si>
  <si>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</si>
  <si>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</si>
  <si>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</si>
  <si>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</si>
  <si>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</si>
  <si>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</si>
  <si>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</si>
  <si>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</si>
  <si>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</si>
  <si>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</si>
  <si>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</si>
  <si>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</si>
  <si>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</si>
  <si>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</si>
  <si>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</si>
  <si>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</si>
  <si>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</si>
  <si>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</si>
  <si>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</si>
  <si>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</si>
  <si>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</si>
  <si>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</si>
  <si>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</si>
  <si>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</si>
  <si>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</si>
  <si>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</si>
  <si>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</si>
  <si>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</si>
  <si>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</si>
  <si>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</si>
  <si>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</si>
  <si>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</si>
  <si>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</si>
  <si>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</si>
  <si>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</si>
  <si>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</si>
  <si>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</si>
  <si>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</si>
  <si>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</si>
  <si>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</si>
  <si>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</si>
  <si>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</si>
  <si>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</si>
  <si>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</si>
  <si>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</si>
  <si>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</si>
  <si>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</si>
  <si>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</si>
  <si>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</si>
  <si>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</si>
  <si>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</si>
  <si>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</si>
  <si>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</si>
  <si>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</si>
  <si>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</si>
  <si>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</si>
  <si>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</si>
  <si>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</si>
  <si>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</si>
  <si>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</si>
  <si>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</si>
  <si>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</si>
  <si>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</si>
  <si>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</si>
  <si>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</si>
  <si>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</si>
  <si>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</si>
  <si>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</si>
  <si>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</si>
  <si>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</si>
  <si>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</si>
  <si>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</si>
  <si>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</si>
  <si>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</si>
  <si>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</si>
  <si>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</si>
  <si>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</si>
  <si>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</si>
  <si>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</si>
  <si>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</si>
  <si>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</si>
  <si>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</si>
  <si>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</si>
  <si>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</si>
  <si>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</si>
  <si>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</si>
  <si>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</si>
  <si>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</si>
  <si>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</si>
  <si>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</si>
  <si>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</si>
  <si>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</si>
  <si>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</si>
  <si>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</si>
  <si>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</si>
  <si>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</si>
  <si>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</si>
  <si>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</si>
  <si>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</si>
  <si>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</si>
  <si>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</si>
  <si>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</si>
  <si>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</si>
  <si>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</si>
  <si>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</si>
  <si>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</si>
  <si>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</si>
  <si>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</si>
  <si>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</si>
  <si>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</si>
  <si>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</si>
  <si>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</si>
  <si>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</si>
  <si>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</si>
  <si>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</si>
  <si>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</si>
  <si>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</si>
  <si>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</si>
  <si>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</si>
  <si>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</si>
  <si>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</si>
  <si>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</si>
  <si>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</si>
  <si>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</si>
  <si>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</si>
  <si>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</si>
  <si>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</si>
  <si>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</si>
  <si>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</si>
  <si>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</si>
  <si>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</si>
  <si>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</si>
  <si>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</si>
  <si>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</si>
  <si>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</si>
  <si>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</si>
  <si>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</si>
  <si>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</si>
  <si>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</si>
  <si>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</si>
  <si>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</si>
  <si>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</si>
  <si>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</si>
  <si>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</si>
  <si>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</si>
  <si>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</si>
  <si>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</si>
  <si>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</si>
  <si>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</si>
  <si>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</si>
  <si>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</si>
  <si>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</si>
  <si>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</si>
  <si>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</si>
  <si>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</si>
  <si>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</si>
  <si>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</si>
  <si>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</si>
  <si>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</si>
  <si>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</si>
  <si>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</si>
  <si>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</si>
  <si>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</si>
  <si>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</si>
  <si>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</si>
  <si>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</si>
  <si>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</si>
  <si>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</si>
  <si>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</si>
  <si>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</si>
  <si>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</si>
  <si>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</si>
  <si>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</si>
  <si>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</si>
  <si>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</si>
  <si>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</si>
  <si>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</si>
  <si>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</si>
  <si>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</si>
  <si>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</si>
  <si>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</si>
  <si>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</si>
  <si>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</si>
  <si>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</si>
  <si>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</si>
  <si>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</si>
  <si>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</si>
  <si>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</si>
  <si>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</si>
  <si>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</si>
  <si>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</si>
  <si>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</si>
  <si>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</si>
  <si>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</si>
  <si>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</si>
  <si>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</si>
  <si>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</si>
  <si>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</si>
  <si>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</si>
  <si>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</si>
  <si>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</si>
  <si>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</si>
  <si>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</si>
  <si>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</si>
  <si>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</si>
  <si>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</si>
  <si>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</si>
  <si>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</si>
  <si>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</si>
  <si>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</si>
  <si>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</si>
  <si>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</si>
  <si>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</si>
  <si>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</si>
  <si>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</si>
  <si>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</si>
  <si>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</si>
  <si>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</si>
  <si>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</si>
  <si>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</si>
  <si>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</si>
  <si>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</si>
  <si>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</si>
  <si>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</si>
  <si>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</si>
  <si>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</si>
  <si>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</si>
  <si>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</si>
  <si>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</si>
  <si>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</si>
  <si>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</si>
  <si>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</si>
  <si>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</si>
  <si>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</si>
  <si>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</si>
  <si>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</si>
  <si>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</si>
  <si>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</si>
  <si>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</si>
  <si>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</si>
  <si>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</si>
  <si>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</si>
  <si>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</si>
  <si>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</si>
  <si>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</si>
  <si>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</si>
  <si>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</si>
  <si>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</si>
  <si>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</si>
  <si>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</si>
  <si>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</si>
  <si>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</si>
  <si>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</si>
  <si>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</si>
  <si>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</si>
  <si>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</si>
  <si>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</si>
  <si>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</si>
  <si>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</si>
  <si>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</si>
  <si>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</si>
  <si>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</si>
  <si>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</si>
  <si>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</si>
  <si>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</si>
  <si>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</si>
  <si>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</si>
  <si>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</si>
  <si>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</si>
  <si>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</si>
  <si>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</si>
  <si>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</si>
  <si>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</si>
  <si>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</si>
  <si>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</si>
  <si>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</si>
  <si>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</si>
  <si>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</si>
  <si>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</si>
  <si>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</si>
  <si>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</si>
  <si>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</si>
  <si>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</si>
  <si>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</si>
  <si>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</si>
  <si>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</si>
  <si>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</si>
  <si>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</si>
  <si>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</si>
  <si>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</si>
  <si>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</si>
  <si>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</si>
  <si>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</si>
  <si>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</si>
  <si>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</si>
  <si>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</si>
  <si>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</si>
  <si>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</si>
  <si>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</si>
  <si>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</si>
  <si>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</si>
  <si>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</si>
  <si>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</si>
  <si>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</si>
  <si>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</si>
  <si>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</si>
  <si>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</si>
  <si>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</si>
  <si>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</si>
  <si>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</si>
  <si>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</si>
  <si>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</si>
  <si>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</si>
  <si>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</si>
  <si>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</si>
  <si>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</si>
  <si>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</si>
  <si>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</si>
  <si>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</si>
  <si>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</si>
  <si>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</si>
  <si>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</si>
  <si>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</si>
  <si>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</si>
  <si>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</si>
  <si>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</si>
  <si>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</si>
  <si>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</si>
  <si>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</si>
  <si>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</si>
  <si>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</si>
  <si>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</si>
  <si>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</si>
  <si>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</si>
  <si>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</si>
  <si>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</si>
  <si>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</si>
  <si>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</si>
  <si>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</si>
  <si>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</si>
  <si>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</si>
  <si>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</si>
  <si>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</si>
  <si>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</si>
  <si>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</si>
  <si>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</si>
  <si>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</si>
  <si>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</si>
  <si>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</si>
  <si>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</si>
  <si>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</si>
  <si>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</si>
  <si>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</si>
  <si>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</si>
  <si>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</si>
  <si>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</si>
  <si>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</si>
  <si>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</si>
  <si>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</si>
  <si>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</si>
  <si>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</si>
  <si>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</si>
  <si>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</si>
  <si>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</si>
  <si>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</si>
  <si>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</si>
  <si>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</si>
  <si>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</si>
  <si>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</si>
  <si>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</si>
  <si>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</si>
  <si>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</si>
  <si>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</si>
  <si>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</si>
  <si>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</si>
  <si>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</si>
  <si>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</si>
  <si>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</si>
  <si>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</si>
  <si>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</si>
  <si>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</si>
  <si>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</si>
  <si>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</si>
  <si>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</si>
  <si>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</si>
  <si>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</si>
  <si>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</si>
  <si>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</si>
  <si>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</si>
  <si>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</si>
  <si>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</si>
  <si>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</si>
  <si>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</si>
  <si>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</si>
  <si>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</si>
  <si>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</si>
  <si>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</si>
  <si>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</si>
  <si>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</si>
  <si>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</si>
  <si>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</si>
  <si>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</si>
  <si>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</si>
  <si>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</si>
  <si>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</si>
  <si>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</si>
  <si>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</si>
  <si>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</si>
  <si>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</si>
  <si>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</si>
  <si>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</si>
  <si>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</si>
  <si>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</si>
  <si>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</si>
  <si>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</si>
  <si>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</si>
  <si>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</si>
  <si>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</si>
  <si>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</si>
  <si>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</si>
  <si>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</si>
  <si>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</si>
  <si>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</si>
  <si>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</si>
  <si>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</si>
  <si>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</si>
  <si>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</si>
  <si>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</si>
  <si>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</si>
  <si>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</si>
  <si>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</si>
  <si>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</si>
  <si>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</si>
  <si>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</si>
  <si>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</si>
  <si>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</si>
  <si>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</si>
  <si>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</si>
  <si>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</si>
  <si>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</si>
  <si>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</si>
  <si>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</si>
  <si>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</si>
  <si>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</si>
  <si>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</si>
  <si>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</si>
  <si>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</si>
  <si>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</si>
  <si>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</si>
  <si>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</si>
  <si>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</si>
  <si>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</si>
  <si>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</si>
  <si>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</si>
  <si>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</si>
  <si>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</si>
  <si>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</si>
  <si>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</si>
  <si>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</si>
  <si>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</si>
  <si>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</si>
  <si>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</si>
  <si>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</si>
  <si>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</si>
  <si>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</si>
  <si>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</si>
  <si>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</si>
  <si>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</si>
  <si>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</si>
  <si>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</si>
  <si>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</si>
  <si>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</si>
  <si>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</si>
  <si>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</si>
  <si>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</si>
  <si>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</si>
  <si>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</si>
  <si>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</si>
  <si>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</si>
  <si>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</si>
  <si>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</si>
  <si>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</si>
  <si>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</si>
  <si>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</si>
  <si>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</si>
  <si>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</si>
  <si>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</si>
  <si>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</si>
  <si>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</si>
  <si>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</si>
  <si>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</si>
  <si>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</si>
  <si>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</si>
  <si>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</si>
  <si>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</si>
  <si>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</si>
  <si>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</si>
  <si>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</si>
  <si>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</si>
  <si>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</si>
  <si>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</si>
  <si>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</si>
  <si>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</si>
  <si>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</si>
  <si>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</si>
  <si>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</si>
  <si>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</si>
  <si>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</si>
  <si>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</si>
  <si>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</si>
  <si>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</si>
  <si>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</si>
  <si>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</si>
  <si>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</si>
  <si>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</si>
  <si>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</si>
  <si>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</si>
  <si>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</si>
  <si>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</si>
  <si>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</si>
  <si>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</si>
  <si>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</si>
  <si>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</si>
  <si>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</si>
  <si>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</si>
  <si>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</si>
  <si>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</si>
  <si>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</si>
  <si>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</si>
  <si>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</si>
  <si>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</si>
  <si>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</si>
  <si>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</si>
  <si>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</si>
  <si>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</si>
  <si>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</si>
  <si>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</si>
  <si>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</si>
  <si>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</si>
  <si>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</si>
  <si>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</si>
  <si>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</si>
  <si>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</si>
  <si>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</si>
  <si>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</si>
  <si>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</si>
  <si>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</si>
  <si>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</si>
  <si>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</si>
  <si>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</si>
  <si>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</si>
  <si>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</si>
  <si>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</si>
  <si>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</si>
  <si>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</si>
  <si>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</si>
  <si>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</si>
  <si>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</si>
  <si>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</si>
  <si>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</si>
  <si>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</si>
  <si>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</si>
  <si>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</si>
  <si>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</si>
  <si>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</si>
  <si>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</si>
  <si>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</si>
  <si>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</si>
  <si>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</si>
  <si>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</si>
  <si>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</si>
  <si>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</si>
  <si>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</si>
  <si>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</si>
  <si>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</si>
  <si>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</si>
  <si>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</si>
  <si>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</si>
  <si>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</si>
  <si>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</si>
  <si>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</si>
  <si>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</si>
  <si>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</si>
  <si>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</si>
  <si>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</si>
  <si>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</si>
  <si>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</si>
  <si>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</si>
  <si>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</si>
  <si>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</si>
  <si>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</si>
  <si>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</si>
  <si>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</si>
  <si>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</si>
  <si>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</si>
  <si>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</si>
  <si>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</si>
  <si>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</si>
  <si>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</si>
  <si>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</si>
  <si>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</si>
  <si>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</si>
  <si>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</si>
  <si>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</si>
  <si>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</si>
  <si>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</si>
  <si>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</si>
  <si>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</si>
  <si>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</si>
  <si>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</si>
  <si>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</si>
  <si>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</si>
  <si>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</si>
  <si>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</si>
  <si>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</si>
  <si>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</si>
  <si>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</si>
  <si>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</si>
  <si>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</si>
  <si>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</si>
  <si>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</si>
  <si>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</si>
  <si>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</si>
  <si>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</si>
  <si>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</si>
  <si>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</si>
  <si>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</si>
  <si>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</si>
  <si>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</si>
  <si>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</si>
  <si>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</si>
  <si>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</si>
  <si>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</si>
  <si>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</si>
  <si>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</si>
  <si>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</si>
  <si>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</si>
  <si>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</si>
  <si>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</si>
  <si>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</si>
  <si>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</si>
  <si>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</si>
  <si>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</si>
  <si>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</si>
  <si>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</si>
  <si>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</si>
  <si>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</si>
  <si>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</si>
  <si>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</si>
  <si>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</si>
  <si>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</si>
  <si>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</si>
  <si>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</si>
  <si>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</si>
  <si>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</si>
  <si>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</si>
  <si>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</si>
  <si>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</si>
  <si>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</si>
  <si>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</si>
  <si>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</si>
  <si>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</si>
  <si>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</si>
  <si>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</si>
  <si>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</si>
  <si>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</si>
  <si>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</si>
  <si>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</si>
  <si>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</si>
  <si>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</si>
  <si>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</si>
  <si>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</si>
  <si>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</si>
  <si>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</si>
  <si>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</si>
  <si>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</si>
  <si>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</si>
  <si>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</si>
  <si>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</si>
  <si>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</si>
  <si>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</si>
  <si>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</si>
  <si>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</si>
  <si>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</si>
  <si>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</si>
  <si>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</si>
  <si>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</si>
  <si>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</si>
  <si>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</si>
  <si>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</si>
  <si>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</si>
  <si>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</si>
  <si>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</si>
  <si>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</si>
  <si>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</si>
  <si>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</si>
  <si>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</si>
  <si>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</si>
  <si>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</si>
  <si>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</si>
  <si>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</si>
  <si>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</si>
  <si>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</si>
  <si>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</si>
  <si>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</si>
  <si>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</si>
  <si>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</si>
  <si>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</si>
  <si>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</si>
  <si>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</si>
  <si>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</si>
  <si>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</si>
  <si>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</si>
  <si>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</si>
  <si>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</si>
  <si>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</si>
  <si>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</si>
  <si>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</si>
  <si>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</si>
  <si>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</si>
  <si>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</si>
  <si>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</si>
  <si>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</si>
  <si>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</si>
  <si>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</si>
  <si>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</si>
  <si>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</si>
  <si>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</si>
  <si>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</si>
  <si>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</si>
  <si>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</si>
  <si>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</si>
  <si>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</si>
  <si>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</si>
  <si>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</si>
  <si>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</si>
  <si>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</si>
  <si>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</si>
  <si>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</si>
  <si>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</si>
  <si>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</si>
  <si>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</si>
  <si>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</si>
  <si>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</si>
  <si>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</si>
  <si>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</si>
  <si>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</si>
  <si>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</si>
  <si>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</si>
  <si>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</si>
  <si>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</si>
  <si>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</si>
  <si>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</si>
  <si>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</si>
  <si>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</si>
  <si>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</si>
  <si>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</si>
  <si>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</si>
  <si>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</si>
  <si>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</si>
  <si>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</si>
  <si>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</si>
  <si>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</si>
  <si>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</si>
  <si>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</si>
  <si>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</si>
  <si>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</si>
  <si>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</si>
  <si>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</si>
  <si>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</si>
  <si>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</si>
  <si>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</si>
  <si>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</si>
  <si>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</si>
  <si>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</si>
  <si>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</si>
  <si>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</si>
  <si>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</si>
  <si>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</si>
  <si>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</si>
  <si>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</si>
  <si>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</si>
  <si>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</si>
  <si>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</si>
  <si>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</si>
  <si>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</si>
  <si>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</si>
  <si>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</si>
  <si>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</si>
  <si>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</si>
  <si>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</si>
  <si>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</si>
  <si>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</si>
  <si>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</si>
  <si>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</si>
  <si>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</si>
  <si>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</si>
  <si>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</si>
  <si>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</si>
  <si>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</si>
  <si>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</si>
  <si>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</si>
  <si>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</si>
  <si>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</si>
  <si>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</si>
  <si>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</si>
  <si>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</si>
  <si>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</si>
  <si>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</si>
  <si>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</si>
  <si>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</si>
  <si>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</si>
  <si>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</si>
  <si>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</si>
  <si>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</si>
  <si>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</si>
  <si>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</si>
  <si>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</si>
  <si>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</si>
  <si>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</si>
  <si>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</si>
  <si>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</si>
  <si>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</si>
  <si>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</si>
  <si>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</si>
  <si>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</si>
  <si>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</si>
  <si>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</si>
  <si>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</si>
  <si>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</si>
  <si>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</si>
  <si>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</si>
  <si>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</si>
  <si>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</si>
  <si>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</si>
  <si>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</si>
  <si>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</si>
  <si>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</si>
  <si>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</si>
  <si>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</si>
  <si>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</si>
  <si>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</si>
  <si>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</si>
  <si>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</si>
  <si>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</si>
  <si>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</si>
  <si>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</si>
  <si>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</si>
  <si>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</si>
  <si>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</si>
  <si>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</si>
  <si>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</si>
  <si>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</si>
  <si>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</si>
  <si>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</si>
  <si>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</si>
  <si>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</si>
  <si>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</si>
  <si>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</si>
  <si>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</si>
  <si>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</si>
  <si>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</si>
  <si>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</si>
  <si>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</si>
  <si>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</si>
  <si>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</si>
  <si>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</si>
  <si>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</si>
  <si>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</si>
  <si>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</si>
  <si>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</si>
  <si>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</si>
  <si>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</si>
  <si>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</si>
  <si>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</si>
  <si>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</si>
  <si>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</si>
  <si>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</si>
  <si>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</si>
  <si>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</si>
  <si>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</si>
  <si>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</si>
  <si>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</si>
  <si>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</si>
  <si>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</si>
  <si>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</si>
  <si>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</si>
  <si>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</si>
  <si>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</si>
  <si>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</si>
  <si>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</si>
  <si>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</si>
  <si>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</si>
  <si>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</si>
  <si>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</si>
  <si>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</si>
  <si>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</si>
  <si>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</si>
  <si>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</si>
  <si>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</si>
  <si>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</si>
  <si>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</si>
  <si>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</si>
  <si>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</si>
  <si>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</si>
  <si>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</si>
  <si>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</si>
  <si>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</si>
  <si>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</si>
  <si>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</si>
  <si>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</si>
  <si>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</si>
  <si>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</si>
  <si>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</si>
  <si>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</si>
  <si>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</si>
  <si>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</si>
  <si>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</si>
  <si>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</si>
  <si>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</si>
  <si>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</si>
  <si>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</si>
  <si>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</si>
  <si>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</si>
  <si>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</si>
  <si>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</si>
  <si>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</si>
  <si>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</si>
  <si>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</si>
  <si>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</si>
  <si>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</si>
  <si>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</si>
  <si>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</si>
  <si>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</si>
  <si>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</si>
  <si>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</si>
  <si>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</si>
  <si>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</si>
  <si>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</si>
  <si>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</si>
  <si>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</si>
  <si>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</si>
  <si>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</si>
  <si>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</si>
  <si>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</si>
  <si>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</si>
  <si>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</si>
  <si>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</si>
  <si>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</si>
  <si>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</si>
  <si>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</si>
  <si>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</si>
  <si>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</si>
  <si>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</si>
  <si>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</si>
  <si>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</si>
  <si>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</si>
  <si>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</si>
  <si>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</si>
  <si>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</si>
  <si>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</si>
  <si>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</si>
  <si>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</si>
  <si>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</si>
  <si>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</si>
  <si>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</si>
  <si>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</si>
  <si>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</si>
  <si>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</si>
  <si>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</si>
  <si>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</si>
  <si>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</si>
  <si>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</si>
  <si>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</si>
  <si>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</si>
  <si>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</si>
  <si>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</si>
  <si>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</si>
  <si>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</si>
  <si>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</si>
  <si>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</si>
  <si>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</si>
  <si>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</si>
  <si>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</si>
  <si>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</si>
  <si>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</si>
  <si>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</si>
  <si>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</si>
  <si>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</si>
  <si>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</si>
  <si>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</si>
  <si>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</si>
  <si>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</si>
  <si>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</si>
  <si>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</si>
  <si>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</si>
  <si>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</si>
  <si>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</si>
  <si>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</si>
  <si>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</si>
  <si>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</si>
  <si>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</si>
  <si>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</si>
  <si>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</si>
  <si>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</si>
  <si>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</si>
  <si>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</si>
  <si>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</si>
  <si>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</si>
  <si>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</si>
  <si>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</si>
  <si>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</si>
  <si>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</si>
  <si>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</si>
  <si>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</si>
  <si>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</si>
  <si>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</si>
  <si>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</si>
  <si>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</si>
  <si>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</si>
  <si>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</si>
  <si>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</si>
  <si>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</si>
  <si>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</si>
  <si>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</si>
  <si>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</si>
  <si>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</si>
  <si>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</si>
  <si>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</si>
  <si>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</si>
  <si>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</si>
  <si>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</si>
  <si>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</si>
  <si>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</si>
  <si>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</si>
  <si>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</si>
  <si>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</si>
  <si>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</si>
  <si>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</si>
  <si>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</si>
  <si>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</si>
  <si>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</si>
  <si>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</si>
  <si>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</si>
  <si>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</si>
  <si>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</si>
  <si>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</si>
  <si>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</si>
  <si>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</si>
  <si>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</si>
  <si>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</si>
  <si>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</si>
  <si>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</si>
  <si>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</si>
  <si>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</si>
  <si>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</si>
  <si>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</si>
  <si>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</si>
  <si>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</si>
  <si>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</si>
  <si>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</si>
  <si>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</si>
  <si>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</si>
  <si>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</si>
  <si>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</si>
  <si>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</si>
  <si>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</si>
  <si>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</si>
  <si>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</si>
  <si>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</si>
  <si>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</si>
  <si>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</si>
  <si>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</si>
  <si>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</si>
  <si>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</si>
  <si>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</si>
  <si>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</si>
  <si>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</si>
  <si>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</si>
  <si>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</si>
  <si>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</si>
  <si>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</si>
  <si>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</si>
  <si>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</si>
  <si>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</si>
  <si>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</si>
  <si>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</si>
  <si>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</si>
  <si>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</si>
  <si>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</si>
  <si>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</si>
  <si>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</si>
  <si>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</si>
  <si>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</si>
  <si>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</si>
  <si>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</si>
  <si>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</si>
  <si>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</si>
  <si>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</si>
  <si>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</si>
  <si>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</si>
  <si>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</si>
  <si>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</si>
  <si>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</si>
  <si>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</si>
  <si>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</si>
  <si>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</si>
  <si>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</si>
  <si>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</si>
  <si>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</si>
  <si>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</si>
  <si>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</si>
  <si>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</si>
  <si>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</si>
  <si>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</si>
  <si>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</si>
  <si>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</si>
  <si>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</si>
  <si>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</si>
  <si>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</si>
  <si>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</si>
  <si>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</si>
  <si>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</si>
  <si>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</si>
  <si>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</si>
  <si>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</si>
  <si>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</si>
  <si>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</si>
  <si>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</si>
  <si>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</si>
  <si>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</si>
  <si>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</si>
  <si>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</si>
  <si>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</si>
  <si>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</si>
  <si>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</si>
  <si>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</si>
  <si>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</si>
  <si>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</si>
  <si>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</si>
  <si>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</si>
  <si>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</si>
  <si>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</si>
  <si>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</si>
  <si>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</si>
  <si>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</si>
  <si>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</si>
  <si>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</si>
  <si>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</si>
  <si>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</si>
  <si>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</si>
  <si>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</si>
  <si>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</si>
  <si>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</si>
  <si>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</si>
  <si>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</si>
  <si>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</si>
  <si>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</si>
  <si>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</si>
  <si>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</si>
  <si>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</si>
  <si>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</si>
  <si>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</si>
  <si>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</si>
  <si>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</si>
  <si>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</si>
  <si>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</si>
  <si>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</si>
  <si>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</si>
  <si>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</si>
  <si>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</si>
  <si>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</si>
  <si>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</si>
  <si>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</si>
  <si>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</si>
  <si>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</si>
  <si>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</si>
  <si>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</si>
  <si>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</si>
  <si>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</si>
  <si>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</si>
  <si>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</si>
  <si>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</si>
  <si>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</si>
  <si>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</si>
  <si>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</si>
  <si>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</si>
  <si>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</si>
  <si>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</si>
  <si>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</si>
  <si>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</si>
  <si>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</si>
  <si>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</si>
  <si>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</si>
  <si>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</si>
  <si>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</si>
  <si>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</si>
  <si>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</si>
  <si>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</si>
  <si>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</si>
  <si>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</si>
  <si>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</si>
  <si>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</si>
  <si>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</si>
  <si>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</si>
  <si>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</si>
  <si>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</si>
  <si>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</si>
  <si>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</si>
  <si>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</si>
  <si>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</si>
  <si>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</si>
  <si>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</si>
  <si>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</si>
  <si>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</si>
  <si>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</si>
  <si>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</si>
  <si>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</si>
  <si>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</si>
  <si>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</si>
  <si>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</si>
  <si>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</si>
  <si>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</si>
  <si>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</si>
  <si>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</si>
  <si>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</si>
  <si>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</si>
  <si>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</si>
  <si>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</si>
  <si>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</si>
  <si>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</si>
  <si>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</si>
  <si>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</si>
  <si>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</si>
  <si>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</si>
  <si>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</si>
  <si>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</si>
  <si>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</si>
  <si>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</si>
  <si>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</si>
  <si>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</si>
  <si>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</si>
  <si>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</si>
  <si>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</si>
  <si>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</si>
  <si>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</si>
  <si>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</si>
  <si>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</si>
  <si>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</si>
  <si>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</si>
  <si>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</si>
  <si>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</si>
  <si>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</si>
  <si>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</si>
  <si>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</si>
  <si>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</si>
  <si>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</si>
  <si>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</si>
  <si>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</si>
  <si>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</si>
  <si>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</si>
  <si>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</si>
  <si>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</si>
  <si>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</si>
  <si>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</si>
  <si>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</si>
  <si>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</si>
  <si>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</si>
  <si>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</si>
  <si>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</si>
  <si>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</si>
  <si>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</si>
  <si>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</si>
  <si>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</si>
  <si>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</si>
  <si>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</si>
  <si>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</si>
  <si>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</si>
  <si>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</si>
  <si>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</si>
  <si>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</si>
  <si>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</si>
  <si>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</si>
  <si>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</si>
  <si>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</si>
  <si>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</si>
  <si>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</si>
  <si>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</si>
  <si>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</si>
  <si>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</si>
  <si>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</si>
  <si>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</si>
  <si>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</si>
  <si>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</si>
  <si>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</si>
  <si>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</si>
  <si>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</si>
  <si>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</si>
  <si>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</si>
  <si>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</si>
  <si>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</si>
  <si>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</si>
  <si>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</si>
  <si>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</si>
  <si>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</si>
  <si>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</si>
  <si>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</si>
  <si>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</si>
  <si>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</si>
  <si>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</si>
  <si>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</si>
  <si>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</si>
  <si>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</si>
  <si>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</si>
  <si>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</si>
  <si>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</si>
  <si>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</si>
  <si>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</si>
  <si>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</si>
  <si>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</si>
  <si>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</si>
  <si>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</si>
  <si>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</si>
  <si>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</si>
  <si>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</si>
  <si>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</si>
  <si>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</si>
  <si>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</si>
  <si>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</si>
  <si>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</si>
  <si>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</si>
  <si>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</si>
  <si>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</si>
  <si>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</si>
  <si>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</si>
  <si>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</si>
  <si>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</si>
  <si>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</si>
  <si>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</si>
  <si>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</si>
  <si>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</si>
  <si>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</si>
  <si>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</si>
  <si>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</si>
  <si>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</si>
  <si>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</si>
  <si>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</si>
  <si>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</si>
  <si>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</si>
  <si>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</si>
  <si>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</si>
  <si>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</si>
  <si>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</si>
  <si>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</si>
  <si>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</si>
  <si>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</si>
  <si>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</si>
  <si>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</si>
  <si>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</si>
  <si>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</si>
  <si>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</si>
  <si>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</si>
  <si>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</si>
  <si>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</si>
  <si>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</si>
  <si>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</si>
  <si>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</si>
  <si>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</si>
  <si>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</si>
  <si>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</si>
  <si>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</si>
  <si>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</si>
  <si>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</si>
  <si>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</si>
  <si>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</si>
  <si>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</si>
  <si>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</si>
  <si>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</si>
  <si>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</si>
  <si>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</si>
  <si>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</si>
  <si>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</si>
  <si>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</si>
  <si>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</si>
  <si>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</si>
  <si>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</si>
  <si>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</si>
  <si>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</si>
  <si>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</si>
  <si>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</si>
  <si>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</si>
  <si>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</si>
  <si>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</si>
  <si>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</si>
  <si>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</si>
  <si>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</si>
  <si>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</si>
  <si>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</si>
  <si>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</si>
  <si>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</si>
  <si>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</si>
  <si>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</si>
  <si>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</si>
  <si>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</si>
  <si>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</si>
  <si>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</si>
  <si>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</si>
  <si>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</si>
  <si>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</si>
  <si>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</si>
  <si>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</si>
  <si>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</si>
  <si>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</si>
  <si>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</si>
  <si>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</si>
  <si>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</si>
  <si>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</si>
  <si>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</si>
  <si>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</si>
  <si>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</si>
  <si>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</si>
  <si>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</si>
  <si>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</si>
  <si>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</si>
  <si>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</si>
  <si>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</si>
  <si>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</si>
  <si>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</si>
  <si>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</si>
  <si>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</si>
  <si>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</si>
  <si>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</si>
  <si>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</si>
  <si>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</si>
  <si>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</si>
  <si>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</si>
  <si>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</si>
  <si>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</si>
  <si>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</si>
  <si>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</si>
  <si>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</si>
  <si>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</si>
  <si>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</si>
  <si>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</si>
  <si>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</si>
  <si>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</si>
  <si>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</si>
  <si>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</si>
  <si>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</si>
  <si>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</si>
  <si>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</si>
  <si>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</si>
  <si>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</si>
  <si>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</si>
  <si>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</si>
  <si>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</si>
  <si>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</si>
  <si>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</si>
  <si>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</si>
  <si>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</si>
  <si>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</si>
  <si>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</si>
  <si>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</si>
  <si>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</si>
  <si>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</si>
  <si>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</si>
  <si>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</si>
  <si>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</si>
  <si>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</si>
  <si>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</si>
  <si>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</si>
  <si>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</si>
  <si>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</si>
  <si>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</si>
  <si>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</si>
  <si>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</si>
  <si>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</si>
  <si>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</si>
  <si>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</si>
  <si>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</si>
  <si>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</si>
  <si>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</si>
  <si>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</si>
  <si>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</si>
  <si>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</si>
  <si>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</si>
  <si>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</si>
  <si>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</si>
  <si>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</si>
  <si>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</si>
  <si>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</si>
  <si>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</si>
  <si>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</si>
  <si>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</si>
  <si>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</si>
  <si>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</si>
  <si>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</si>
  <si>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</si>
  <si>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</si>
  <si>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</si>
  <si>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</si>
  <si>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</si>
  <si>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</si>
  <si>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</si>
  <si>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</si>
  <si>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</si>
  <si>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</si>
  <si>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</si>
  <si>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</si>
  <si>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</si>
  <si>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</si>
  <si>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</si>
  <si>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</si>
  <si>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</si>
  <si>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</si>
  <si>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</si>
  <si>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</si>
  <si>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</si>
  <si>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</si>
  <si>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</si>
  <si>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</si>
  <si>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</si>
  <si>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</si>
  <si>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</si>
  <si>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</si>
  <si>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</si>
  <si>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</si>
  <si>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</si>
  <si>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</si>
  <si>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</si>
  <si>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</si>
  <si>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</si>
  <si>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</si>
  <si>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</si>
  <si>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</si>
  <si>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</si>
  <si>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</si>
  <si>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</si>
  <si>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</si>
  <si>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</si>
  <si>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</si>
  <si>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</si>
  <si>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</si>
  <si>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</si>
  <si>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</si>
  <si>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</si>
  <si>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</si>
  <si>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</si>
  <si>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</si>
  <si>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</si>
  <si>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</si>
  <si>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</si>
  <si>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</si>
  <si>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</si>
  <si>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</si>
  <si>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</si>
  <si>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</si>
  <si>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</si>
  <si>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</si>
  <si>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</si>
  <si>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</si>
  <si>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</si>
  <si>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</si>
  <si>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</si>
  <si>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</si>
  <si>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</si>
  <si>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</si>
  <si>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</si>
  <si>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</si>
  <si>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</si>
  <si>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</si>
  <si>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</si>
  <si>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</si>
  <si>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</si>
  <si>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</si>
  <si>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</si>
  <si>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</si>
  <si>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</si>
  <si>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</si>
  <si>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</si>
  <si>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</si>
  <si>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</si>
  <si>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</si>
  <si>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</si>
  <si>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</si>
  <si>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</si>
  <si>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</si>
  <si>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</si>
  <si>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</si>
  <si>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</si>
  <si>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</si>
  <si>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</si>
  <si>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</si>
  <si>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</si>
  <si>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</si>
  <si>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</si>
  <si>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</si>
  <si>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</si>
  <si>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</si>
  <si>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</si>
  <si>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</si>
  <si>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</si>
  <si>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</si>
  <si>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</si>
  <si>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</si>
  <si>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</si>
  <si>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</si>
  <si>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</si>
  <si>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</si>
  <si>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</si>
  <si>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</si>
  <si>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</si>
  <si>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</si>
  <si>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</si>
  <si>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</si>
  <si>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</si>
  <si>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</si>
  <si>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</si>
  <si>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</si>
  <si>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</si>
  <si>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</si>
  <si>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</si>
  <si>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</si>
  <si>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</si>
  <si>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</si>
  <si>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</si>
  <si>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</si>
  <si>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</si>
  <si>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</si>
  <si>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</si>
  <si>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</si>
  <si>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</si>
  <si>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</si>
  <si>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</si>
  <si>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</si>
  <si>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</si>
  <si>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</si>
  <si>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</si>
  <si>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</si>
  <si>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</si>
  <si>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</si>
  <si>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</si>
  <si>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</si>
  <si>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</si>
  <si>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</si>
  <si>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</si>
  <si>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</si>
  <si>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</si>
  <si>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</si>
  <si>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</si>
  <si>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</si>
  <si>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</si>
  <si>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</si>
  <si>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</si>
  <si>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</si>
  <si>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</si>
  <si>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</si>
  <si>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</si>
  <si>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</si>
  <si>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</si>
  <si>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</si>
  <si>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</si>
  <si>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</si>
  <si>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</si>
  <si>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</si>
  <si>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</si>
  <si>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</si>
  <si>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</si>
  <si>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</si>
  <si>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</si>
  <si>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</si>
  <si>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</si>
  <si>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</si>
  <si>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</si>
  <si>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</si>
  <si>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</si>
  <si>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</si>
  <si>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</si>
  <si>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</si>
  <si>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</si>
  <si>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</si>
  <si>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</si>
  <si>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</si>
  <si>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</si>
  <si>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</si>
  <si>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</si>
  <si>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</si>
  <si>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</si>
  <si>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</si>
  <si>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</si>
  <si>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</si>
  <si>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</si>
  <si>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</si>
  <si>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</si>
  <si>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</si>
  <si>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</si>
  <si>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</si>
  <si>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</si>
  <si>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</si>
  <si>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</si>
  <si>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</si>
  <si>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</si>
  <si>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</si>
  <si>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</si>
  <si>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</si>
  <si>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</si>
  <si>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</si>
  <si>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</si>
  <si>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</si>
  <si>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</si>
  <si>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</si>
  <si>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</si>
  <si>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</si>
  <si>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</si>
  <si>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</si>
  <si>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</si>
  <si>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</si>
  <si>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</si>
  <si>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</si>
  <si>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</si>
  <si>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</si>
  <si>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</si>
  <si>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</si>
  <si>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</si>
  <si>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</si>
  <si>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</si>
  <si>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</si>
  <si>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</si>
  <si>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</si>
  <si>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</si>
  <si>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</si>
  <si>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</si>
  <si>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</si>
  <si>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</si>
  <si>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</si>
  <si>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</si>
  <si>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</si>
  <si>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</si>
  <si>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</si>
  <si>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</si>
  <si>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</si>
  <si>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</si>
  <si>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</si>
  <si>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</si>
  <si>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</si>
  <si>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</si>
  <si>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</si>
  <si>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</si>
  <si>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</si>
  <si>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</si>
  <si>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</si>
  <si>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</si>
  <si>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</si>
  <si>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</si>
  <si>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</si>
  <si>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</si>
  <si>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</si>
  <si>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</si>
  <si>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</si>
  <si>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</si>
  <si>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</si>
  <si>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</si>
  <si>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</si>
  <si>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</si>
  <si>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</si>
  <si>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</si>
  <si>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</si>
  <si>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</si>
  <si>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</si>
  <si>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</si>
  <si>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</si>
  <si>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</si>
  <si>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</si>
  <si>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</si>
  <si>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</si>
  <si>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</si>
  <si>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</si>
  <si>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</si>
  <si>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</si>
  <si>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</si>
  <si>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</si>
  <si>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</si>
  <si>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</si>
  <si>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</si>
  <si>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</si>
  <si>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</si>
  <si>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</si>
  <si>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</si>
  <si>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</si>
  <si>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</si>
  <si>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</si>
  <si>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</si>
  <si>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</si>
  <si>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</si>
  <si>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</si>
  <si>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</si>
  <si>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</si>
  <si>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</si>
  <si>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</si>
  <si>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</si>
  <si>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</si>
  <si>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</si>
  <si>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</si>
  <si>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</si>
  <si>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</si>
  <si>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</si>
  <si>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</si>
  <si>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</si>
  <si>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</si>
  <si>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</si>
  <si>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</si>
  <si>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</si>
  <si>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</si>
  <si>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</si>
  <si>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</si>
  <si>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</si>
  <si>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</si>
  <si>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</si>
  <si>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</si>
  <si>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</si>
  <si>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</si>
  <si>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</si>
  <si>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</si>
  <si>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</si>
  <si>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</si>
  <si>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</si>
  <si>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</si>
  <si>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</si>
  <si>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</si>
  <si>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</si>
  <si>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</si>
  <si>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</si>
  <si>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</si>
  <si>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</si>
  <si>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</si>
  <si>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</si>
  <si>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</si>
  <si>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</si>
  <si>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</si>
  <si>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</si>
  <si>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</si>
  <si>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</si>
  <si>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</si>
  <si>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</si>
  <si>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</si>
  <si>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</si>
  <si>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</si>
  <si>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</si>
  <si>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</si>
  <si>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</si>
  <si>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</si>
  <si>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</si>
  <si>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</si>
  <si>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</si>
  <si>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</si>
  <si>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</si>
  <si>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</si>
  <si>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</si>
  <si>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</si>
  <si>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</si>
  <si>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</si>
  <si>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</si>
  <si>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</si>
  <si>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</si>
  <si>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</si>
  <si>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</si>
  <si>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</si>
  <si>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</si>
  <si>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</si>
  <si>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</si>
  <si>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</si>
  <si>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</si>
  <si>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</si>
  <si>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</si>
  <si>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</si>
  <si>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</si>
  <si>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</si>
  <si>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</si>
  <si>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</si>
  <si>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</si>
  <si>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</si>
  <si>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</si>
  <si>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</si>
  <si>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</si>
  <si>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</si>
  <si>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</si>
  <si>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</si>
  <si>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</si>
  <si>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</si>
  <si>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</si>
  <si>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</si>
  <si>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</si>
  <si>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</si>
  <si>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</si>
  <si>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</si>
  <si>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</si>
  <si>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</si>
  <si>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</si>
  <si>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</si>
  <si>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</si>
  <si>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</si>
  <si>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</si>
  <si>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</si>
  <si>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</si>
  <si>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</si>
  <si>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</si>
  <si>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</si>
  <si>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</si>
  <si>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</si>
  <si>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</si>
  <si>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</si>
  <si>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</si>
  <si>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</si>
  <si>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</si>
  <si>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</si>
  <si>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</si>
  <si>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</si>
  <si>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</si>
  <si>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</si>
  <si>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</si>
  <si>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</si>
  <si>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</si>
  <si>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</si>
  <si>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</si>
  <si>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</si>
  <si>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</si>
  <si>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</si>
  <si>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</si>
  <si>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</si>
  <si>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</si>
  <si>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</si>
  <si>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</si>
  <si>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</si>
  <si>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</si>
  <si>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</si>
  <si>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</si>
  <si>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</si>
  <si>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</si>
  <si>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</si>
  <si>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</si>
  <si>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</si>
  <si>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</si>
  <si>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</si>
  <si>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</si>
  <si>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</si>
  <si>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</si>
  <si>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</si>
  <si>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</si>
  <si>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</si>
  <si>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</si>
  <si>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</si>
  <si>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</si>
  <si>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</si>
  <si>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</si>
  <si>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</si>
  <si>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</si>
  <si>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</si>
  <si>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</si>
  <si>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</si>
  <si>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</si>
  <si>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</si>
  <si>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</si>
  <si>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</si>
  <si>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</si>
  <si>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</si>
  <si>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</si>
  <si>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</si>
  <si>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</si>
  <si>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</si>
  <si>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</si>
  <si>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</si>
  <si>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</si>
  <si>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</si>
  <si>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</si>
  <si>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</si>
  <si>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</si>
  <si>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</si>
  <si>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</si>
  <si>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</si>
  <si>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</si>
  <si>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</si>
  <si>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</si>
  <si>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</si>
  <si>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</si>
  <si>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</si>
  <si>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</si>
  <si>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</si>
  <si>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</si>
  <si>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</si>
  <si>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</si>
  <si>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</si>
  <si>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</si>
  <si>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</si>
  <si>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</si>
  <si>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</si>
  <si>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</si>
  <si>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</si>
  <si>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</si>
  <si>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</si>
  <si>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</si>
  <si>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</si>
  <si>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</si>
  <si>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</si>
  <si>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</si>
  <si>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</si>
  <si>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</si>
  <si>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</si>
  <si>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</si>
  <si>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</si>
  <si>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</si>
  <si>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</si>
  <si>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</si>
  <si>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</si>
  <si>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</si>
  <si>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</si>
  <si>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</si>
  <si>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</si>
  <si>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</si>
  <si>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</si>
  <si>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</si>
  <si>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</si>
  <si>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</si>
  <si>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</si>
  <si>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</si>
  <si>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</si>
  <si>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</si>
  <si>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</si>
  <si>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</si>
  <si>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</si>
  <si>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</si>
  <si>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</si>
  <si>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</si>
  <si>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</si>
  <si>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</si>
  <si>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</si>
  <si>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</si>
  <si>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</si>
  <si>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</si>
  <si>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</si>
  <si>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</si>
  <si>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</si>
  <si>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</si>
  <si>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</si>
  <si>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</si>
  <si>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</si>
  <si>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</si>
  <si>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</si>
  <si>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</si>
  <si>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</si>
  <si>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</si>
  <si>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</si>
  <si>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</si>
  <si>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</si>
  <si>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</si>
  <si>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</si>
  <si>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</si>
  <si>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</si>
  <si>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</si>
  <si>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</si>
  <si>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</si>
  <si>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</si>
  <si>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</si>
  <si>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</si>
  <si>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</si>
  <si>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</si>
  <si>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</si>
  <si>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</si>
  <si>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</si>
  <si>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</si>
  <si>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</si>
  <si>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</si>
  <si>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</si>
  <si>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</si>
  <si>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</si>
  <si>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</si>
  <si>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</si>
  <si>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</si>
  <si>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</si>
  <si>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</si>
  <si>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</si>
  <si>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</si>
  <si>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</si>
  <si>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</si>
  <si>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</si>
  <si>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</si>
  <si>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</si>
  <si>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</si>
  <si>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</si>
  <si>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</si>
  <si>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</si>
  <si>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</si>
  <si>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</si>
  <si>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</si>
  <si>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</si>
  <si>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</si>
  <si>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</si>
  <si>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</si>
  <si>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</si>
  <si>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</si>
  <si>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</si>
  <si>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</si>
  <si>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</si>
  <si>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</si>
  <si>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</si>
  <si>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</si>
  <si>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</si>
  <si>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</si>
  <si>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</si>
  <si>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</si>
  <si>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</si>
  <si>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</si>
  <si>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</si>
  <si>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</si>
  <si>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</si>
  <si>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</si>
  <si>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</si>
  <si>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</si>
  <si>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</si>
  <si>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</si>
  <si>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</si>
  <si>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</si>
  <si>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</si>
  <si>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</si>
  <si>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</si>
  <si>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</si>
  <si>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</si>
  <si>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</si>
  <si>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</si>
  <si>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</si>
  <si>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</si>
  <si>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</si>
  <si>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</si>
  <si>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</si>
  <si>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</si>
  <si>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</si>
  <si>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</si>
  <si>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</si>
  <si>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</si>
  <si>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</si>
  <si>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</si>
  <si>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</si>
  <si>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</si>
  <si>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</si>
  <si>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</si>
  <si>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</si>
  <si>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</si>
  <si>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</si>
  <si>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</si>
  <si>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</si>
  <si>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</si>
  <si>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</si>
  <si>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</si>
  <si>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</si>
  <si>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</si>
  <si>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</si>
  <si>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</si>
  <si>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</si>
  <si>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</si>
  <si>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</si>
  <si>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</si>
  <si>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</si>
  <si>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</si>
  <si>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</si>
  <si>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</si>
  <si>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</si>
  <si>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</si>
  <si>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</si>
  <si>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</si>
  <si>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</si>
  <si>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</si>
  <si>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</si>
  <si>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</si>
  <si>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</si>
  <si>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</si>
  <si>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</si>
  <si>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</si>
  <si>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</si>
  <si>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</si>
  <si>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</si>
  <si>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</si>
  <si>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</si>
  <si>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</si>
  <si>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</si>
  <si>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</si>
  <si>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</si>
  <si>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</si>
  <si>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</si>
  <si>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</si>
  <si>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</si>
  <si>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</si>
  <si>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</si>
  <si>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</si>
  <si>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</si>
  <si>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</si>
  <si>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</si>
  <si>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</si>
  <si>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</si>
  <si>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</si>
  <si>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</si>
  <si>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</si>
  <si>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</si>
  <si>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</si>
  <si>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</si>
  <si>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</si>
  <si>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</si>
  <si>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</si>
  <si>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</si>
  <si>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</si>
  <si>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</si>
  <si>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</si>
  <si>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</si>
  <si>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</si>
  <si>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</si>
  <si>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</si>
  <si>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</si>
  <si>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</si>
  <si>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</si>
  <si>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</si>
  <si>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</si>
  <si>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</si>
  <si>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</si>
  <si>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</si>
  <si>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</si>
  <si>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</si>
  <si>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</si>
  <si>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</si>
  <si>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</si>
  <si>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</si>
  <si>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</si>
  <si>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</si>
  <si>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</si>
  <si>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</si>
  <si>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</si>
  <si>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</si>
  <si>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</si>
  <si>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</si>
  <si>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</si>
  <si>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</si>
  <si>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</si>
  <si>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</si>
  <si>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</si>
  <si>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</si>
  <si>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</si>
  <si>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</si>
  <si>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</si>
  <si>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</si>
  <si>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</si>
  <si>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</si>
  <si>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</si>
  <si>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</si>
  <si>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</si>
  <si>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</si>
  <si>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</si>
  <si>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</si>
  <si>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</si>
  <si>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</si>
  <si>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</si>
  <si>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</si>
  <si>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</si>
  <si>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</si>
  <si>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</si>
  <si>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</si>
  <si>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</si>
  <si>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</si>
  <si>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</si>
  <si>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</si>
  <si>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</si>
  <si>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</si>
  <si>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</si>
  <si>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</si>
  <si>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</si>
  <si>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</si>
  <si>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</si>
  <si>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</si>
  <si>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</si>
  <si>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</si>
  <si>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</si>
  <si>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</si>
  <si>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</si>
  <si>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</si>
  <si>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</si>
  <si>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</si>
  <si>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</si>
  <si>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</si>
  <si>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</si>
  <si>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</si>
  <si>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</si>
  <si>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</si>
  <si>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</si>
  <si>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</si>
  <si>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</si>
  <si>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</si>
  <si>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</si>
  <si>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</si>
  <si>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</si>
  <si>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</si>
  <si>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</si>
  <si>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</si>
  <si>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</si>
  <si>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</si>
  <si>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</si>
  <si>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</si>
  <si>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</si>
  <si>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</si>
  <si>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</si>
  <si>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</si>
  <si>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</si>
  <si>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</si>
  <si>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</si>
  <si>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</si>
  <si>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</si>
  <si>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</si>
  <si>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</si>
  <si>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</si>
  <si>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</si>
  <si>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</si>
  <si>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</si>
  <si>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</si>
  <si>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</si>
  <si>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</si>
  <si>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</si>
  <si>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</si>
  <si>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</si>
  <si>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</si>
  <si>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</si>
  <si>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</si>
  <si>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</si>
  <si>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</si>
  <si>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</si>
  <si>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</si>
  <si>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</si>
  <si>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</si>
  <si>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</si>
  <si>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</si>
  <si>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</si>
  <si>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</si>
  <si>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</si>
  <si>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</si>
  <si>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</si>
  <si>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</si>
  <si>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</si>
  <si>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</si>
  <si>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</si>
  <si>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</si>
  <si>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</si>
  <si>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</si>
  <si>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</si>
  <si>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</si>
  <si>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</si>
  <si>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</si>
  <si>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</si>
  <si>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</si>
  <si>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</si>
  <si>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</si>
  <si>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</si>
  <si>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</si>
  <si>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</si>
  <si>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</si>
  <si>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</si>
  <si>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</si>
  <si>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</si>
  <si>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</si>
  <si>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</si>
  <si>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</si>
  <si>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</si>
  <si>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</si>
  <si>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</si>
  <si>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</si>
  <si>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</si>
  <si>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</si>
  <si>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</si>
  <si>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</si>
  <si>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</si>
  <si>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</si>
  <si>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</si>
  <si>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</si>
  <si>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</si>
  <si>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</si>
  <si>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</si>
  <si>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</si>
  <si>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</si>
  <si>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</si>
  <si>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</si>
  <si>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</si>
  <si>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</si>
  <si>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</si>
  <si>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</si>
  <si>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</si>
  <si>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</si>
  <si>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</si>
  <si>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</si>
  <si>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</si>
  <si>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</si>
  <si>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</si>
  <si>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</si>
  <si>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</si>
  <si>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</si>
  <si>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</si>
  <si>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</si>
  <si>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</si>
  <si>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</si>
  <si>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</si>
  <si>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</si>
  <si>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</si>
  <si>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</si>
  <si>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</si>
  <si>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</si>
  <si>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</si>
  <si>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</si>
  <si>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</si>
  <si>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</si>
  <si>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</si>
  <si>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</si>
  <si>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</si>
  <si>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</si>
  <si>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</si>
  <si>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</si>
  <si>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</si>
  <si>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</si>
  <si>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</si>
  <si>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</si>
  <si>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</si>
  <si>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</si>
  <si>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</si>
  <si>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</si>
  <si>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</si>
  <si>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</si>
  <si>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</si>
  <si>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</si>
  <si>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</si>
  <si>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</si>
  <si>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</si>
  <si>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</si>
  <si>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</si>
  <si>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</si>
  <si>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</si>
  <si>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</si>
  <si>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</si>
  <si>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</si>
  <si>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</si>
  <si>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</si>
  <si>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</si>
  <si>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</si>
  <si>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</si>
  <si>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</si>
  <si>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</si>
  <si>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</si>
  <si>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</si>
  <si>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</si>
  <si>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</si>
  <si>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</si>
  <si>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</si>
  <si>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</si>
  <si>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</si>
  <si>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</si>
  <si>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</si>
  <si>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</si>
  <si>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</si>
  <si>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</si>
  <si>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</si>
  <si>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</si>
  <si>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</si>
  <si>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</si>
  <si>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</si>
  <si>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</si>
  <si>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</si>
  <si>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</si>
  <si>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</si>
  <si>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</si>
  <si>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</si>
  <si>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</si>
  <si>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</si>
  <si>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</si>
  <si>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</si>
  <si>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</si>
  <si>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</si>
  <si>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</si>
  <si>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</si>
  <si>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</si>
  <si>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</si>
  <si>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</si>
  <si>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</si>
  <si>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</si>
  <si>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</si>
  <si>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</si>
  <si>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</si>
  <si>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</si>
  <si>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</si>
  <si>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</si>
  <si>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</si>
  <si>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</si>
  <si>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</si>
  <si>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</si>
  <si>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</si>
  <si>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</si>
  <si>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</si>
  <si>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</si>
  <si>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</si>
  <si>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</si>
  <si>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</si>
  <si>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</si>
  <si>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</si>
  <si>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</si>
  <si>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</si>
  <si>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</si>
  <si>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</si>
  <si>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</si>
  <si>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</si>
  <si>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</si>
  <si>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</si>
  <si>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</si>
  <si>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</si>
  <si>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</si>
  <si>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</si>
  <si>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</si>
  <si>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</si>
  <si>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</si>
  <si>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</si>
  <si>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</si>
  <si>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</si>
  <si>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</si>
  <si>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</si>
  <si>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</si>
  <si>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</si>
  <si>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</si>
  <si>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</si>
  <si>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</si>
  <si>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</si>
  <si>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</si>
  <si>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</si>
  <si>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</si>
  <si>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</si>
  <si>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</si>
  <si>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</si>
  <si>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</si>
  <si>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</si>
  <si>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</si>
  <si>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</si>
  <si>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</si>
  <si>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</si>
  <si>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</si>
  <si>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</si>
  <si>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</si>
  <si>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</si>
  <si>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</si>
  <si>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</si>
  <si>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</si>
  <si>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</si>
  <si>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</si>
  <si>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</si>
  <si>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</si>
  <si>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</si>
  <si>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</si>
  <si>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</si>
  <si>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</si>
  <si>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</si>
  <si>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</si>
  <si>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</si>
  <si>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</si>
  <si>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</si>
  <si>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</si>
  <si>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</si>
  <si>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</si>
  <si>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</si>
  <si>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</si>
  <si>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</si>
  <si>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</si>
  <si>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</si>
  <si>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</si>
  <si>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</si>
  <si>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</si>
  <si>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</si>
  <si>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</si>
  <si>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</si>
  <si>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</si>
  <si>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</si>
  <si>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</si>
  <si>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</si>
  <si>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</si>
  <si>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</si>
  <si>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</si>
  <si>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</si>
  <si>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</si>
  <si>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</si>
  <si>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</si>
  <si>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</si>
  <si>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</si>
  <si>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</si>
  <si>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</si>
  <si>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</si>
  <si>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</si>
  <si>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</si>
  <si>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</si>
  <si>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</si>
  <si>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</si>
  <si>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</si>
  <si>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</si>
  <si>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</si>
  <si>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</si>
  <si>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</si>
  <si>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</si>
  <si>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</si>
  <si>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</si>
  <si>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</si>
  <si>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</si>
  <si>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</si>
  <si>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</si>
  <si>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</si>
  <si>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</si>
  <si>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</si>
  <si>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</si>
  <si>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</si>
  <si>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</si>
  <si>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</si>
  <si>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</si>
  <si>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</si>
  <si>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</si>
  <si>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</si>
  <si>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</si>
  <si>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</si>
  <si>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</si>
  <si>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</si>
  <si>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</si>
  <si>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</si>
  <si>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</si>
  <si>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</si>
  <si>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</si>
  <si>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</si>
  <si>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</si>
  <si>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</si>
  <si>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</si>
  <si>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</si>
  <si>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</si>
  <si>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</si>
  <si>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</si>
  <si>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</si>
  <si>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</si>
  <si>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</si>
  <si>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</si>
  <si>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</si>
  <si>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</si>
  <si>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</si>
  <si>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</si>
  <si>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</si>
  <si>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</si>
  <si>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</si>
  <si>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</si>
  <si>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</si>
  <si>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</si>
  <si>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</si>
  <si>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</si>
  <si>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</si>
  <si>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</si>
  <si>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</si>
  <si>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</si>
  <si>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</si>
  <si>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</si>
  <si>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</si>
  <si>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</si>
  <si>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</si>
  <si>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</si>
  <si>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</si>
  <si>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</si>
  <si>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</si>
  <si>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</si>
  <si>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</si>
  <si>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</si>
  <si>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</si>
  <si>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</si>
  <si>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</si>
  <si>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</si>
  <si>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</si>
  <si>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</si>
  <si>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</si>
  <si>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</si>
  <si>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</si>
  <si>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</si>
  <si>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</si>
  <si>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</si>
  <si>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</si>
  <si>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</si>
  <si>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</si>
  <si>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</si>
  <si>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</si>
  <si>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</si>
  <si>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</si>
  <si>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</si>
  <si>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</si>
  <si>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</si>
  <si>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</si>
  <si>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</si>
  <si>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</si>
  <si>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</si>
  <si>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</si>
  <si>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</si>
  <si>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</si>
  <si>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</si>
  <si>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</si>
  <si>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</si>
  <si>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</si>
  <si>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</si>
  <si>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</si>
  <si>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</si>
  <si>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</si>
  <si>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</si>
  <si>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</si>
  <si>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</si>
  <si>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</si>
  <si>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</si>
  <si>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</si>
  <si>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</si>
  <si>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</si>
  <si>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</si>
  <si>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</si>
  <si>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</si>
  <si>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</si>
  <si>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</si>
  <si>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</si>
  <si>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</si>
  <si>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</si>
  <si>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</si>
  <si>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</si>
  <si>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</si>
  <si>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</si>
  <si>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</si>
  <si>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</si>
  <si>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</si>
  <si>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</si>
  <si>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</si>
  <si>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</si>
  <si>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</si>
  <si>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</si>
  <si>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</si>
  <si>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</si>
  <si>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</si>
  <si>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</si>
  <si>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</si>
  <si>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</si>
  <si>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</si>
  <si>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</si>
  <si>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</si>
  <si>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</si>
  <si>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</si>
  <si>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</si>
  <si>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</si>
  <si>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</si>
  <si>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</si>
  <si>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</si>
  <si>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</si>
  <si>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</si>
  <si>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</si>
  <si>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</si>
  <si>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</si>
  <si>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</si>
  <si>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</si>
  <si>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</si>
  <si>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</si>
  <si>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</si>
  <si>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</si>
  <si>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</si>
  <si>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</si>
  <si>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</si>
  <si>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</si>
  <si>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</si>
  <si>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</si>
  <si>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</si>
  <si>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</si>
  <si>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</si>
  <si>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</si>
  <si>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</si>
  <si>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</si>
  <si>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</si>
  <si>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</si>
  <si>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</si>
  <si>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</si>
  <si>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</si>
  <si>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</si>
  <si>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</si>
  <si>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</si>
  <si>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</si>
  <si>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</si>
  <si>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</si>
  <si>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</si>
  <si>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</si>
  <si>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</si>
  <si>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</si>
  <si>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</si>
  <si>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</si>
  <si>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</si>
  <si>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</si>
  <si>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</si>
  <si>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</si>
  <si>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</si>
  <si>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</si>
  <si>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</si>
  <si>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</si>
  <si>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</si>
  <si>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</si>
  <si>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</si>
  <si>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</si>
  <si>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</si>
  <si>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</si>
  <si>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</si>
  <si>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</si>
  <si>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</si>
  <si>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</si>
  <si>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</si>
  <si>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</si>
  <si>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</si>
  <si>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</si>
  <si>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</si>
  <si>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</si>
  <si>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</si>
  <si>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</si>
  <si>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</si>
  <si>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</si>
  <si>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</si>
  <si>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</si>
  <si>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</si>
  <si>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</si>
  <si>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</si>
  <si>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</si>
  <si>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</si>
  <si>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</si>
  <si>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</si>
  <si>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</si>
  <si>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</si>
  <si>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</si>
  <si>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</si>
  <si>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</si>
  <si>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</si>
  <si>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</si>
  <si>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</si>
  <si>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</si>
  <si>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</si>
  <si>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</si>
  <si>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</si>
  <si>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</si>
  <si>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</si>
  <si>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</si>
  <si>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</si>
  <si>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</si>
  <si>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</si>
  <si>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</si>
  <si>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</si>
  <si>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</si>
  <si>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</si>
  <si>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</si>
  <si>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</si>
  <si>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</si>
  <si>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</si>
  <si>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</si>
  <si>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</si>
  <si>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</si>
  <si>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</si>
  <si>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</si>
  <si>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</si>
  <si>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</si>
  <si>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</si>
  <si>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</si>
  <si>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</si>
  <si>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</si>
  <si>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</si>
  <si>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</si>
  <si>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</si>
  <si>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</si>
  <si>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</si>
  <si>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</si>
  <si>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</si>
  <si>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</si>
  <si>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</si>
  <si>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</si>
  <si>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</si>
  <si>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</si>
  <si>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</si>
  <si>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</si>
  <si>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</si>
  <si>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</si>
  <si>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</si>
  <si>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</si>
  <si>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</si>
  <si>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</si>
  <si>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</si>
  <si>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</si>
  <si>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</si>
  <si>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</si>
  <si>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</si>
  <si>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</si>
  <si>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</si>
  <si>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</si>
  <si>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</si>
  <si>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</si>
  <si>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</si>
  <si>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</si>
  <si>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</si>
  <si>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</si>
  <si>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</si>
  <si>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</si>
  <si>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</si>
  <si>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</si>
  <si>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</si>
  <si>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</si>
  <si>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</si>
  <si>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</si>
  <si>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</si>
  <si>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</si>
  <si>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</si>
  <si>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</si>
  <si>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</si>
  <si>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</si>
  <si>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</si>
  <si>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</si>
  <si>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</si>
  <si>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</si>
  <si>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</si>
  <si>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</si>
  <si>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</si>
  <si>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</si>
  <si>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</si>
  <si>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</si>
  <si>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</si>
  <si>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</si>
  <si>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</si>
  <si>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</si>
  <si>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</si>
  <si>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</si>
  <si>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</si>
  <si>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</si>
  <si>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</si>
  <si>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</si>
  <si>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</si>
  <si>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</si>
  <si>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</si>
  <si>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</si>
  <si>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</si>
  <si>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</si>
  <si>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</si>
  <si>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</si>
  <si>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</si>
  <si>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</si>
  <si>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</si>
  <si>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</si>
  <si>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</si>
  <si>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</si>
  <si>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</si>
  <si>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</si>
  <si>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</si>
  <si>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</si>
  <si>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</si>
  <si>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</si>
  <si>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</si>
  <si>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</si>
  <si>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</si>
  <si>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</si>
  <si>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</si>
  <si>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</si>
  <si>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</si>
  <si>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</si>
  <si>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</si>
  <si>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</si>
  <si>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</si>
  <si>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</si>
  <si>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</si>
  <si>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</si>
  <si>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</si>
  <si>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</si>
  <si>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</si>
  <si>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</si>
  <si>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</si>
  <si>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</si>
  <si>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</si>
  <si>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</si>
  <si>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</si>
  <si>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</si>
  <si>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</si>
  <si>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</si>
  <si>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</si>
  <si>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</si>
  <si>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</si>
  <si>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</si>
  <si>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</si>
  <si>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</si>
  <si>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</si>
  <si>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</si>
  <si>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</si>
  <si>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</si>
  <si>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</si>
  <si>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</si>
  <si>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</si>
  <si>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</si>
  <si>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</si>
  <si>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</si>
  <si>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</si>
  <si>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</si>
  <si>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</si>
  <si>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</si>
  <si>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</si>
  <si>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</si>
  <si>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</si>
  <si>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</si>
  <si>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</si>
  <si>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</si>
  <si>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</si>
  <si>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</si>
  <si>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</si>
  <si>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</si>
  <si>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</si>
  <si>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</si>
  <si>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</si>
  <si>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</si>
  <si>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</si>
  <si>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</si>
  <si>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</si>
  <si>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</si>
  <si>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</si>
  <si>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</si>
  <si>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</si>
  <si>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</si>
  <si>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</si>
  <si>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</si>
  <si>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</si>
  <si>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</si>
  <si>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</si>
  <si>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</si>
  <si>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</si>
  <si>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</si>
  <si>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</si>
  <si>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</si>
  <si>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</si>
  <si>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</si>
  <si>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</si>
  <si>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</si>
  <si>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</si>
  <si>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</si>
  <si>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</si>
  <si>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</si>
  <si>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</si>
  <si>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</si>
  <si>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</si>
  <si>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</si>
  <si>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</si>
  <si>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</si>
  <si>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</si>
  <si>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</si>
  <si>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</si>
  <si>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</si>
  <si>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</si>
  <si>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</si>
  <si>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</si>
  <si>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</si>
  <si>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</si>
  <si>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</si>
  <si>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</si>
  <si>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</si>
  <si>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</si>
  <si>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</si>
  <si>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</si>
  <si>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</si>
  <si>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</si>
  <si>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</si>
  <si>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</si>
  <si>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</si>
  <si>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</si>
  <si>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</si>
  <si>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</si>
  <si>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</si>
  <si>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</si>
  <si>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</si>
  <si>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</si>
  <si>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</si>
  <si>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</si>
  <si>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</si>
  <si>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</si>
  <si>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</si>
  <si>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</si>
  <si>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</si>
  <si>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</si>
  <si>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</si>
  <si>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</si>
  <si>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</si>
  <si>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</si>
  <si>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</si>
  <si>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</si>
  <si>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</si>
  <si>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</si>
  <si>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</si>
  <si>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</si>
  <si>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</si>
  <si>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</si>
  <si>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</si>
  <si>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</si>
  <si>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</si>
  <si>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</si>
  <si>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</si>
  <si>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</si>
  <si>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</si>
  <si>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</si>
  <si>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</si>
  <si>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</si>
  <si>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</si>
  <si>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</si>
  <si>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</si>
  <si>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</si>
  <si>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</si>
  <si>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</si>
  <si>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</si>
  <si>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</si>
  <si>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</si>
  <si>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</si>
  <si>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</si>
  <si>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</si>
  <si>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</si>
  <si>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</si>
  <si>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</si>
  <si>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</si>
  <si>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</si>
  <si>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</si>
  <si>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</si>
  <si>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</si>
  <si>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</si>
  <si>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</si>
  <si>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</si>
  <si>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</si>
  <si>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</si>
  <si>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</si>
  <si>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</si>
  <si>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</si>
  <si>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</si>
  <si>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</si>
  <si>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</si>
  <si>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</si>
  <si>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</si>
  <si>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</si>
  <si>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</si>
  <si>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</si>
  <si>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</si>
  <si>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</si>
  <si>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</si>
  <si>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</si>
  <si>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</si>
  <si>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</si>
  <si>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</si>
  <si>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</si>
  <si>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</si>
  <si>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</si>
  <si>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</si>
  <si>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</si>
  <si>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</si>
  <si>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</si>
  <si>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</si>
  <si>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</si>
  <si>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</si>
  <si>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</si>
  <si>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</si>
  <si>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</si>
  <si>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</si>
  <si>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</si>
  <si>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</si>
  <si>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</si>
  <si>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</si>
  <si>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</si>
  <si>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</si>
  <si>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</si>
  <si>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</si>
  <si>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</si>
  <si>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</si>
  <si>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</si>
  <si>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</si>
  <si>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</si>
  <si>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</si>
  <si>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</si>
  <si>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</si>
  <si>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</si>
  <si>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</si>
  <si>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</si>
  <si>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</si>
  <si>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</si>
  <si>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</si>
  <si>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</si>
  <si>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</si>
  <si>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</si>
  <si>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</si>
  <si>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</si>
  <si>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</si>
  <si>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</si>
  <si>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</si>
  <si>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</si>
  <si>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</si>
  <si>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</si>
  <si>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</si>
  <si>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</si>
  <si>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</si>
  <si>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</si>
  <si>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</si>
  <si>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</si>
  <si>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</si>
  <si>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</si>
  <si>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</si>
  <si>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</si>
  <si>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</si>
  <si>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</si>
  <si>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</si>
  <si>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</si>
  <si>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</si>
  <si>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</si>
  <si>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</si>
  <si>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</si>
  <si>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</si>
  <si>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</si>
  <si>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</si>
  <si>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</si>
  <si>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</si>
  <si>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</si>
  <si>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</si>
  <si>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</si>
  <si>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</si>
  <si>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</si>
  <si>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</si>
  <si>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</si>
  <si>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</si>
  <si>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</si>
  <si>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</si>
  <si>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</si>
  <si>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</si>
  <si>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</si>
  <si>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</si>
  <si>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</si>
  <si>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</si>
  <si>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</si>
  <si>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</si>
  <si>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</si>
  <si>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</si>
  <si>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</si>
  <si>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</si>
  <si>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</si>
  <si>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</si>
  <si>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</si>
  <si>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</si>
  <si>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</si>
  <si>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</si>
  <si>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</si>
  <si>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</si>
  <si>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</si>
  <si>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</si>
  <si>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</si>
  <si>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</si>
  <si>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</si>
  <si>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</si>
  <si>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</si>
  <si>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</si>
  <si>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</si>
  <si>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</si>
  <si>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</si>
  <si>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</si>
  <si>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</si>
  <si>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</si>
  <si>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</si>
  <si>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</si>
  <si>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</si>
  <si>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</si>
  <si>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</si>
  <si>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</si>
  <si>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</si>
  <si>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</si>
  <si>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</si>
  <si>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</si>
  <si>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</si>
  <si>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</si>
  <si>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</si>
  <si>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</si>
  <si>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</si>
  <si>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</si>
  <si>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</si>
  <si>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</si>
  <si>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</si>
  <si>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</si>
  <si>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</si>
  <si>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</si>
  <si>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</si>
  <si>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</si>
  <si>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</si>
  <si>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</si>
  <si>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</si>
  <si>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</si>
  <si>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</si>
  <si>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</si>
  <si>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</si>
  <si>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</si>
  <si>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</si>
  <si>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</si>
  <si>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</si>
  <si>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</si>
  <si>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</si>
  <si>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</si>
  <si>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</si>
  <si>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</si>
  <si>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</si>
  <si>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</si>
  <si>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</si>
  <si>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</si>
  <si>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</si>
  <si>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</si>
  <si>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</si>
  <si>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</si>
  <si>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</si>
  <si>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</si>
  <si>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</si>
  <si>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</si>
  <si>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</si>
  <si>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</si>
  <si>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</si>
  <si>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</si>
  <si>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</si>
  <si>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</si>
  <si>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</si>
  <si>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</si>
  <si>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</si>
  <si>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</si>
  <si>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</si>
  <si>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</si>
  <si>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</si>
  <si>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</si>
  <si>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</si>
  <si>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</si>
  <si>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</si>
  <si>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</si>
  <si>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</si>
  <si>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</si>
  <si>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</si>
  <si>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</si>
  <si>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</si>
  <si>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</si>
  <si>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</si>
  <si>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</si>
  <si>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</si>
  <si>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</si>
  <si>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</si>
  <si>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</si>
  <si>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</si>
  <si>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</si>
  <si>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</si>
  <si>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</si>
  <si>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</si>
  <si>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</si>
  <si>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</si>
  <si>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</si>
  <si>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</si>
  <si>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</si>
  <si>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</si>
  <si>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</si>
  <si>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</si>
  <si>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</si>
  <si>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</si>
  <si>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</si>
  <si>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</si>
  <si>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</si>
  <si>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</si>
  <si>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</si>
  <si>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</si>
  <si>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</si>
  <si>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</si>
  <si>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</si>
  <si>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</si>
  <si>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</si>
  <si>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</si>
  <si>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</si>
  <si>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</si>
  <si>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</si>
  <si>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</si>
  <si>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</si>
  <si>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</si>
  <si>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</si>
  <si>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</si>
  <si>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</si>
  <si>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</si>
  <si>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</si>
  <si>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</si>
  <si>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</si>
  <si>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</si>
  <si>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</si>
  <si>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</si>
  <si>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</si>
  <si>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</si>
  <si>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</si>
  <si>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</si>
  <si>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</si>
  <si>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</si>
  <si>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</si>
  <si>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</si>
  <si>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</si>
  <si>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</si>
  <si>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</si>
  <si>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</si>
  <si>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</si>
  <si>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</si>
  <si>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</si>
  <si>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</si>
  <si>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</si>
  <si>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</si>
  <si>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</si>
  <si>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</si>
  <si>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</si>
  <si>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</si>
  <si>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</si>
  <si>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</si>
  <si>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</si>
  <si>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</si>
  <si>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</si>
  <si>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</si>
  <si>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</si>
  <si>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</si>
  <si>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</si>
  <si>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</si>
  <si>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</si>
  <si>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</si>
  <si>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</si>
  <si>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</si>
  <si>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</si>
  <si>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</si>
  <si>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</si>
  <si>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</si>
  <si>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</si>
  <si>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</si>
  <si>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</si>
  <si>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</si>
  <si>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</si>
  <si>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</si>
  <si>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</si>
  <si>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</si>
  <si>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</si>
  <si>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</si>
  <si>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</si>
  <si>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</si>
  <si>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</si>
  <si>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</si>
  <si>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</si>
  <si>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</si>
  <si>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</si>
  <si>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</si>
  <si>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</si>
  <si>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</si>
  <si>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</si>
  <si>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</si>
  <si>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</si>
  <si>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</si>
  <si>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</si>
  <si>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</si>
  <si>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</si>
  <si>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</si>
  <si>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</si>
  <si>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</si>
  <si>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</si>
  <si>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</si>
  <si>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</si>
  <si>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</si>
  <si>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</si>
  <si>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</si>
  <si>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</si>
  <si>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</si>
  <si>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</si>
  <si>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</si>
  <si>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</si>
  <si>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</si>
  <si>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</si>
  <si>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</si>
  <si>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</si>
  <si>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</si>
  <si>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</si>
  <si>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</si>
  <si>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</si>
  <si>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</si>
  <si>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</si>
  <si>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</si>
  <si>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</si>
  <si>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</si>
  <si>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</si>
  <si>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</si>
  <si>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</si>
  <si>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</si>
  <si>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</si>
  <si>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</si>
  <si>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</si>
  <si>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</si>
  <si>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</si>
  <si>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</si>
  <si>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</si>
  <si>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</si>
  <si>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</si>
  <si>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</si>
  <si>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</si>
  <si>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</si>
  <si>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</si>
  <si>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</si>
  <si>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</si>
  <si>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</si>
  <si>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</si>
  <si>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</si>
  <si>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</si>
  <si>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</si>
  <si>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</si>
  <si>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</si>
  <si>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</si>
  <si>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</si>
  <si>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</si>
  <si>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</si>
  <si>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</si>
  <si>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</si>
  <si>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</si>
  <si>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</si>
  <si>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</si>
  <si>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</si>
  <si>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</si>
  <si>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</si>
  <si>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</si>
  <si>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</si>
  <si>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</si>
  <si>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</si>
  <si>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</si>
  <si>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</si>
  <si>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</si>
  <si>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</si>
  <si>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</si>
  <si>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</si>
  <si>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</si>
  <si>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</si>
  <si>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</si>
  <si>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</si>
  <si>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</si>
  <si>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</si>
  <si>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</si>
  <si>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</si>
  <si>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</si>
  <si>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</si>
  <si>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</si>
  <si>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</si>
  <si>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</si>
  <si>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</si>
  <si>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</si>
  <si>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</si>
  <si>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</si>
  <si>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</si>
  <si>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</si>
  <si>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</si>
  <si>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</si>
  <si>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</si>
  <si>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</si>
  <si>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</si>
  <si>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</si>
  <si>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</si>
  <si>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</si>
  <si>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</si>
  <si>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</si>
  <si>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</si>
  <si>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</si>
  <si>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</si>
  <si>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</si>
  <si>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</si>
  <si>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</si>
  <si>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</si>
  <si>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</si>
  <si>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</si>
  <si>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</si>
  <si>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</si>
  <si>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</si>
  <si>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</si>
  <si>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</si>
  <si>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</si>
  <si>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</si>
  <si>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</si>
  <si>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</si>
  <si>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</si>
  <si>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</si>
  <si>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</si>
  <si>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</si>
  <si>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</si>
  <si>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</si>
  <si>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</si>
  <si>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</si>
  <si>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</si>
  <si>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</si>
  <si>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</si>
  <si>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</si>
  <si>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</si>
  <si>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</si>
  <si>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</si>
  <si>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</si>
  <si>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</si>
  <si>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</si>
  <si>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</si>
  <si>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</si>
  <si>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</si>
  <si>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</si>
  <si>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</si>
  <si>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</si>
  <si>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</si>
  <si>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</si>
  <si>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</si>
  <si>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</si>
  <si>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</si>
  <si>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</si>
  <si>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</si>
  <si>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</si>
  <si>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</si>
  <si>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</si>
  <si>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</si>
  <si>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</si>
  <si>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</si>
  <si>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</si>
  <si>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</si>
  <si>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</si>
  <si>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</si>
  <si>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</si>
  <si>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</si>
  <si>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</si>
  <si>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</si>
  <si>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</si>
  <si>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</si>
  <si>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</si>
  <si>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</si>
  <si>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</si>
  <si>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</si>
  <si>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</si>
  <si>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</si>
  <si>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</si>
  <si>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</si>
  <si>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</si>
  <si>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</si>
  <si>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</si>
  <si>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</si>
  <si>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</si>
  <si>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</si>
  <si>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</si>
  <si>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</si>
  <si>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</si>
  <si>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</si>
  <si>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</si>
  <si>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</si>
  <si>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</si>
  <si>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</si>
  <si>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</si>
  <si>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</si>
  <si>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</si>
  <si>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</si>
  <si>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</si>
  <si>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</si>
  <si>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</si>
  <si>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</si>
  <si>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</si>
  <si>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</si>
  <si>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</si>
  <si>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</si>
  <si>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</si>
  <si>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</si>
  <si>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</si>
  <si>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</si>
  <si>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</si>
  <si>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</si>
  <si>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</si>
  <si>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</si>
  <si>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</si>
  <si>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</si>
  <si>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</si>
  <si>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</si>
  <si>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</si>
  <si>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</si>
  <si>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</si>
  <si>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</si>
  <si>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</si>
  <si>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</si>
  <si>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</si>
  <si>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</si>
  <si>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</si>
  <si>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</si>
  <si>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</si>
  <si>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</si>
  <si>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</si>
  <si>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</si>
  <si>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</si>
  <si>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</si>
  <si>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</si>
  <si>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</si>
  <si>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</si>
  <si>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</si>
  <si>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</si>
  <si>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</si>
  <si>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</si>
  <si>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</si>
  <si>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</si>
  <si>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</si>
  <si>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</si>
  <si>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</si>
  <si>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</si>
  <si>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</si>
  <si>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</si>
  <si>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</si>
  <si>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</si>
  <si>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</si>
  <si>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</si>
  <si>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</si>
  <si>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</si>
  <si>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</si>
  <si>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</si>
  <si>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</si>
  <si>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</si>
  <si>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</si>
  <si>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</si>
  <si>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</si>
  <si>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</si>
  <si>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</si>
  <si>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</si>
  <si>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</si>
  <si>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</si>
  <si>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</si>
  <si>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</si>
  <si>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</si>
  <si>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</si>
  <si>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</si>
  <si>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</si>
  <si>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</si>
  <si>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</si>
  <si>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</si>
  <si>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</si>
  <si>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</si>
  <si>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</si>
  <si>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</si>
  <si>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</si>
  <si>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</si>
  <si>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</si>
  <si>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</si>
  <si>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</si>
  <si>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</si>
  <si>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</si>
  <si>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</si>
  <si>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</si>
  <si>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</si>
  <si>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</si>
  <si>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</si>
  <si>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</si>
  <si>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</si>
  <si>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</si>
  <si>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</si>
  <si>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</si>
  <si>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</si>
  <si>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</si>
  <si>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</si>
  <si>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</si>
  <si>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</si>
  <si>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</si>
  <si>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</si>
  <si>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</si>
  <si>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</si>
  <si>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</si>
  <si>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</si>
  <si>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</si>
  <si>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</si>
  <si>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</si>
  <si>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</si>
  <si>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</si>
  <si>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</si>
  <si>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</si>
  <si>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</si>
  <si>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</si>
  <si>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</si>
  <si>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</si>
  <si>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</si>
  <si>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</si>
  <si>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</si>
  <si>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</si>
  <si>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</si>
  <si>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</si>
  <si>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</si>
  <si>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</si>
  <si>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</si>
  <si>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</si>
  <si>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</si>
  <si>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</si>
  <si>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</si>
  <si>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</si>
  <si>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</si>
  <si>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</si>
  <si>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</si>
  <si>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</si>
  <si>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</si>
  <si>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</si>
  <si>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</si>
  <si>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</si>
  <si>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</si>
  <si>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</si>
  <si>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</si>
  <si>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</si>
  <si>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</si>
  <si>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</si>
  <si>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</si>
  <si>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</si>
  <si>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</si>
  <si>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</si>
  <si>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</si>
  <si>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</si>
  <si>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</si>
  <si>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</si>
  <si>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</si>
  <si>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</si>
  <si>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</si>
  <si>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</si>
  <si>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</si>
  <si>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</si>
  <si>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</si>
  <si>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</si>
  <si>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</si>
  <si>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</si>
  <si>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</si>
  <si>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</si>
  <si>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</si>
  <si>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</si>
  <si>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</si>
  <si>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</si>
  <si>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</si>
  <si>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</si>
  <si>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</si>
  <si>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</si>
  <si>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</si>
  <si>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</si>
  <si>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</si>
  <si>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</si>
  <si>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</si>
  <si>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</si>
  <si>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</si>
  <si>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</si>
  <si>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</si>
  <si>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</si>
  <si>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</si>
  <si>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</si>
  <si>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</si>
  <si>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</si>
  <si>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</si>
  <si>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</si>
  <si>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</si>
  <si>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</si>
  <si>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</si>
  <si>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</si>
  <si>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</si>
  <si>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</si>
  <si>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</si>
  <si>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</si>
  <si>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</si>
  <si>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</si>
  <si>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</si>
  <si>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</si>
  <si>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</si>
  <si>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</si>
  <si>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</si>
  <si>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</si>
  <si>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</si>
  <si>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</si>
  <si>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</si>
  <si>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</si>
  <si>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</si>
  <si>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</si>
  <si>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</si>
  <si>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</si>
  <si>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</si>
  <si>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</si>
  <si>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</si>
  <si>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</si>
  <si>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</si>
  <si>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</si>
  <si>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</si>
  <si>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</si>
  <si>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</si>
  <si>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</si>
  <si>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</si>
  <si>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</si>
  <si>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</si>
  <si>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</si>
  <si>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</si>
  <si>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</si>
  <si>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</si>
  <si>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</si>
  <si>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</si>
  <si>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</si>
  <si>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</si>
  <si>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</si>
  <si>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</si>
  <si>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</si>
  <si>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</si>
  <si>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</si>
  <si>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</si>
  <si>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</si>
  <si>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</si>
  <si>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</si>
  <si>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</si>
  <si>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</si>
  <si>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</si>
  <si>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</si>
  <si>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</si>
  <si>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</si>
  <si>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</si>
  <si>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</si>
  <si>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</si>
  <si>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</si>
  <si>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</si>
  <si>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</si>
  <si>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</si>
  <si>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</si>
  <si>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</si>
  <si>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</si>
  <si>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</si>
  <si>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</si>
  <si>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</si>
  <si>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</si>
  <si>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</si>
  <si>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</si>
  <si>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</si>
  <si>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</si>
  <si>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</si>
  <si>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</si>
  <si>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</si>
  <si>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</si>
  <si>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</si>
  <si>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</si>
  <si>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</si>
  <si>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</si>
  <si>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</si>
  <si>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</si>
  <si>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</si>
  <si>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</si>
  <si>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</si>
  <si>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</si>
  <si>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</si>
  <si>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</si>
  <si>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</si>
  <si>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</si>
  <si>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</si>
  <si>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</si>
  <si>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</si>
  <si>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</si>
  <si>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</si>
  <si>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</si>
  <si>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</si>
  <si>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</si>
  <si>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</si>
  <si>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</si>
  <si>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</si>
  <si>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</si>
  <si>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</si>
  <si>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</si>
  <si>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</si>
  <si>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</si>
  <si>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</si>
  <si>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</si>
  <si>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</si>
  <si>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</si>
  <si>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</si>
  <si>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</si>
  <si>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</si>
  <si>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</si>
  <si>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</si>
  <si>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</si>
  <si>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</si>
  <si>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</si>
  <si>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</si>
  <si>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</si>
  <si>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</si>
  <si>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</si>
  <si>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</si>
  <si>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</si>
  <si>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</si>
  <si>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</si>
  <si>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</si>
  <si>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</si>
  <si>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</si>
  <si>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</si>
  <si>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</si>
  <si>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</si>
  <si>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</si>
  <si>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</si>
  <si>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</si>
  <si>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</si>
  <si>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</si>
  <si>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</si>
  <si>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</si>
  <si>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</si>
  <si>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</si>
  <si>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</si>
  <si>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</si>
  <si>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</si>
  <si>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</si>
  <si>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</si>
  <si>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</si>
  <si>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</si>
  <si>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</si>
  <si>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</si>
  <si>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</si>
  <si>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</si>
  <si>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</si>
  <si>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</si>
  <si>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</si>
  <si>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</si>
  <si>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</si>
  <si>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</si>
  <si>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</si>
  <si>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</si>
  <si>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</si>
  <si>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</si>
  <si>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</si>
  <si>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</si>
  <si>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</si>
  <si>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</si>
  <si>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</si>
  <si>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</si>
  <si>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</si>
  <si>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</si>
  <si>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</si>
  <si>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</si>
  <si>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</si>
  <si>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</si>
  <si>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</si>
  <si>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</si>
  <si>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</si>
  <si>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</si>
  <si>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</si>
  <si>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</si>
  <si>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</si>
  <si>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</si>
  <si>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</si>
  <si>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</si>
  <si>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</si>
  <si>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</si>
  <si>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</si>
  <si>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</si>
  <si>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</si>
  <si>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</si>
  <si>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</si>
  <si>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</si>
  <si>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</si>
  <si>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</si>
  <si>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</si>
  <si>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</si>
  <si>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</si>
  <si>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</si>
  <si>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</si>
  <si>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</si>
  <si>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</si>
  <si>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</si>
  <si>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</si>
  <si>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</si>
  <si>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</si>
  <si>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</si>
  <si>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</si>
  <si>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</si>
  <si>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</si>
  <si>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</si>
  <si>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</si>
  <si>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</si>
  <si>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</si>
  <si>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</si>
  <si>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</si>
  <si>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</si>
  <si>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</si>
  <si>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</si>
  <si>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</si>
  <si>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</si>
  <si>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</si>
  <si>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</si>
  <si>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</si>
  <si>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</si>
  <si>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</si>
  <si>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</si>
  <si>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</si>
  <si>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</si>
  <si>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</si>
  <si>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</si>
  <si>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</si>
  <si>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</si>
  <si>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</si>
  <si>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</si>
  <si>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</si>
  <si>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</si>
  <si>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</si>
  <si>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</si>
  <si>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</si>
  <si>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</si>
  <si>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</si>
  <si>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</si>
  <si>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</si>
  <si>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</si>
  <si>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</si>
  <si>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</si>
  <si>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</si>
  <si>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</si>
  <si>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</si>
  <si>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</si>
  <si>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</si>
  <si>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</si>
  <si>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</si>
  <si>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</si>
  <si>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</si>
  <si>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</si>
  <si>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</si>
  <si>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</si>
  <si>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</si>
  <si>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</si>
  <si>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</si>
  <si>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</si>
  <si>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</si>
  <si>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</si>
  <si>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</si>
  <si>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</si>
  <si>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</si>
  <si>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</si>
  <si>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</si>
  <si>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</si>
  <si>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</si>
  <si>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</si>
  <si>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</si>
  <si>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</si>
  <si>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</si>
  <si>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</si>
  <si>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</si>
  <si>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</si>
  <si>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</si>
  <si>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</si>
  <si>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</si>
  <si>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</si>
  <si>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</si>
  <si>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</si>
  <si>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</si>
  <si>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</si>
  <si>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</si>
  <si>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</si>
  <si>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</si>
  <si>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</si>
  <si>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</si>
  <si>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</si>
  <si>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</si>
  <si>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</si>
  <si>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</si>
  <si>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</si>
  <si>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</si>
  <si>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</si>
  <si>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</si>
  <si>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</si>
  <si>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</si>
  <si>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</si>
  <si>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</si>
  <si>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</si>
  <si>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</si>
  <si>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</si>
  <si>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</si>
  <si>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</si>
  <si>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</si>
  <si>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</si>
  <si>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</si>
  <si>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</si>
  <si>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</si>
  <si>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</si>
  <si>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</si>
  <si>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</si>
  <si>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</si>
  <si>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</si>
  <si>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</si>
  <si>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</si>
  <si>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</si>
  <si>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</si>
  <si>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</si>
  <si>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</si>
  <si>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</si>
  <si>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</si>
  <si>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</si>
  <si>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</si>
  <si>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</si>
  <si>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</si>
  <si>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</si>
  <si>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</si>
  <si>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</si>
  <si>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</si>
  <si>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</si>
  <si>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</si>
  <si>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</si>
  <si>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</si>
  <si>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</si>
  <si>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</si>
  <si>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</si>
  <si>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</si>
  <si>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</si>
  <si>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</si>
  <si>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</si>
  <si>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</si>
  <si>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</si>
  <si>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</si>
  <si>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</si>
  <si>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</si>
  <si>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</si>
  <si>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</si>
  <si>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</si>
  <si>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</si>
  <si>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</si>
  <si>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</si>
  <si>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</si>
  <si>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</si>
  <si>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</si>
  <si>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</si>
  <si>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</si>
  <si>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</si>
  <si>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</si>
  <si>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</si>
  <si>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</si>
  <si>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</si>
  <si>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</si>
  <si>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</si>
  <si>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</si>
  <si>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</si>
  <si>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</si>
  <si>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</si>
  <si>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</si>
  <si>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</si>
  <si>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</si>
  <si>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</si>
  <si>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</si>
  <si>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</si>
  <si>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</si>
  <si>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</si>
  <si>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</si>
  <si>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</si>
  <si>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</si>
  <si>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</si>
  <si>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</si>
  <si>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</si>
  <si>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</si>
  <si>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</si>
  <si>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</si>
  <si>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</si>
  <si>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</si>
  <si>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</si>
  <si>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</si>
  <si>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</si>
  <si>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</si>
  <si>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</si>
  <si>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</si>
  <si>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</si>
  <si>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</si>
  <si>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</si>
  <si>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</si>
  <si>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</si>
  <si>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</si>
  <si>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</si>
  <si>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</si>
  <si>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</si>
  <si>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</si>
  <si>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</si>
  <si>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</si>
  <si>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</si>
  <si>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</si>
  <si>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</si>
  <si>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</si>
  <si>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</si>
  <si>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</si>
  <si>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</si>
  <si>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</si>
  <si>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</si>
  <si>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</si>
  <si>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</si>
  <si>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</si>
  <si>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</si>
  <si>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</si>
  <si>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</si>
  <si>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</si>
  <si>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</si>
  <si>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</si>
  <si>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</si>
  <si>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</si>
  <si>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</si>
  <si>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</si>
  <si>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</si>
  <si>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</si>
  <si>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</si>
  <si>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</si>
  <si>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</si>
  <si>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</si>
  <si>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</si>
  <si>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</si>
  <si>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</si>
  <si>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</si>
  <si>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</si>
  <si>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</si>
  <si>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</si>
  <si>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</si>
  <si>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</si>
  <si>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</si>
  <si>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</si>
  <si>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</si>
  <si>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</si>
  <si>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</si>
  <si>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</si>
  <si>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</si>
  <si>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</si>
  <si>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</si>
  <si>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</si>
  <si>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</si>
  <si>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</si>
  <si>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</si>
  <si>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</si>
  <si>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</si>
  <si>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</si>
  <si>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</si>
  <si>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</si>
  <si>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</si>
  <si>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</si>
  <si>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</si>
  <si>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</si>
  <si>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</si>
  <si>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</si>
  <si>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</si>
  <si>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</si>
  <si>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</si>
  <si>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</si>
  <si>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</si>
  <si>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</si>
  <si>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</si>
  <si>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</si>
  <si>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</si>
  <si>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</si>
  <si>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</si>
  <si>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</si>
  <si>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</si>
  <si>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</si>
  <si>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</si>
  <si>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</si>
  <si>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</si>
  <si>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</si>
  <si>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</si>
  <si>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</si>
  <si>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</si>
  <si>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</si>
  <si>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</si>
  <si>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</si>
  <si>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</si>
  <si>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</si>
  <si>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</si>
  <si>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</si>
  <si>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</si>
  <si>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</si>
  <si>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</si>
  <si>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</si>
  <si>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</si>
  <si>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</si>
  <si>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</si>
  <si>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</si>
  <si>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</si>
  <si>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</si>
  <si>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</si>
  <si>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</si>
  <si>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</si>
  <si>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</si>
  <si>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</si>
  <si>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</si>
  <si>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</si>
  <si>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</si>
  <si>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</si>
  <si>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</si>
  <si>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</si>
  <si>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</si>
  <si>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</si>
  <si>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</si>
  <si>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</si>
  <si>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</si>
  <si>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</si>
  <si>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</si>
  <si>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</si>
  <si>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</si>
  <si>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</si>
  <si>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</si>
  <si>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</si>
  <si>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</si>
  <si>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</si>
  <si>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</si>
  <si>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</si>
  <si>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</si>
  <si>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</si>
  <si>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</si>
  <si>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</si>
  <si>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</si>
  <si>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</si>
  <si>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</si>
  <si>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</si>
  <si>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</si>
  <si>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</si>
  <si>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</si>
  <si>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</si>
  <si>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</si>
  <si>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</si>
  <si>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</si>
  <si>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</si>
  <si>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</si>
  <si>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</si>
  <si>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</si>
  <si>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</si>
  <si>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</si>
  <si>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</si>
  <si>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</si>
  <si>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</si>
  <si>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</si>
  <si>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</si>
  <si>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</si>
  <si>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</si>
  <si>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</si>
  <si>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</si>
  <si>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</si>
  <si>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</si>
  <si>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</si>
  <si>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</si>
  <si>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</si>
  <si>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</si>
  <si>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</si>
  <si>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</si>
  <si>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</si>
  <si>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</si>
  <si>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</si>
  <si>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</si>
  <si>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</si>
  <si>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</si>
  <si>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</si>
  <si>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</si>
  <si>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</si>
  <si>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</si>
  <si>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</si>
  <si>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</si>
  <si>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</si>
  <si>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</si>
  <si>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</si>
  <si>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</si>
  <si>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</si>
  <si>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</si>
  <si>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</si>
  <si>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</si>
  <si>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</si>
  <si>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</si>
  <si>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</si>
  <si>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</si>
  <si>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</si>
  <si>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</si>
  <si>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</si>
  <si>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</si>
  <si>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</si>
  <si>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</si>
  <si>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</si>
  <si>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</si>
  <si>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</si>
  <si>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</si>
  <si>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</si>
  <si>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</si>
  <si>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</si>
  <si>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</si>
  <si>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</si>
  <si>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</si>
  <si>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</si>
  <si>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</si>
  <si>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</si>
  <si>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</si>
  <si>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</si>
  <si>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</si>
  <si>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</si>
  <si>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</si>
  <si>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</si>
  <si>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</si>
  <si>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</si>
  <si>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</si>
  <si>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</si>
  <si>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</si>
  <si>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</si>
  <si>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</si>
  <si>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</si>
  <si>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</si>
  <si>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</si>
  <si>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</si>
  <si>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</si>
  <si>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</si>
  <si>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</si>
  <si>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</si>
  <si>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</si>
  <si>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</si>
  <si>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</si>
  <si>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</si>
  <si>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</si>
  <si>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</si>
  <si>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</si>
  <si>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</si>
  <si>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</si>
  <si>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</si>
  <si>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</si>
  <si>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</si>
  <si>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</si>
  <si>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</si>
  <si>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</si>
  <si>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</si>
  <si>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</si>
  <si>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</si>
  <si>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</si>
  <si>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</si>
  <si>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</si>
  <si>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</si>
  <si>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</si>
  <si>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</si>
  <si>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</si>
  <si>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</si>
  <si>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</si>
  <si>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</si>
  <si>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</si>
  <si>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</si>
  <si>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</si>
  <si>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</si>
  <si>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</si>
  <si>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</si>
  <si>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</si>
  <si>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</si>
  <si>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</si>
  <si>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</si>
  <si>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</si>
  <si>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</si>
  <si>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</si>
  <si>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</si>
  <si>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</si>
  <si>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</si>
  <si>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</si>
  <si>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</si>
  <si>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</si>
  <si>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</si>
  <si>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</si>
  <si>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</si>
  <si>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</si>
  <si>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</si>
  <si>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</si>
  <si>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</si>
  <si>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</si>
  <si>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</si>
  <si>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</si>
  <si>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</si>
  <si>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</si>
  <si>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</si>
  <si>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</si>
  <si>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</si>
  <si>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</si>
  <si>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</si>
  <si>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</si>
  <si>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</si>
  <si>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</si>
  <si>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</si>
  <si>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</si>
  <si>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</si>
  <si>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</si>
  <si>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</si>
  <si>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</si>
  <si>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</si>
  <si>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</si>
  <si>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</si>
  <si>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</si>
  <si>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</si>
  <si>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</si>
  <si>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</si>
  <si>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</si>
  <si>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</si>
  <si>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</si>
  <si>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</si>
  <si>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</si>
  <si>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</si>
  <si>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</si>
  <si>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</si>
  <si>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</si>
  <si>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</si>
  <si>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</si>
  <si>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</si>
  <si>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</si>
  <si>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</si>
  <si>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</si>
  <si>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</si>
  <si>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</si>
  <si>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</si>
  <si>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</si>
  <si>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</si>
  <si>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</si>
  <si>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</si>
  <si>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</si>
  <si>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</si>
  <si>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</si>
  <si>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</si>
  <si>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</si>
  <si>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</si>
  <si>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</si>
  <si>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</si>
  <si>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</si>
  <si>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</si>
  <si>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</si>
  <si>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</si>
  <si>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</si>
  <si>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</si>
  <si>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</si>
  <si>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</si>
  <si>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</si>
  <si>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</si>
  <si>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</si>
  <si>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</si>
  <si>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</si>
  <si>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</si>
  <si>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</si>
  <si>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</si>
  <si>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</si>
  <si>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</si>
  <si>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</si>
  <si>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</si>
  <si>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</si>
  <si>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</si>
  <si>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</si>
  <si>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</si>
  <si>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</si>
  <si>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</si>
  <si>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</si>
  <si>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</si>
  <si>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</si>
  <si>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</si>
  <si>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</si>
  <si>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</si>
  <si>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</si>
  <si>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</si>
  <si>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</si>
  <si>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</si>
  <si>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</si>
  <si>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</si>
  <si>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</si>
  <si>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</si>
  <si>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</si>
  <si>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</si>
  <si>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</si>
  <si>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</si>
  <si>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</si>
  <si>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</si>
  <si>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</si>
  <si>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</si>
  <si>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</si>
  <si>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</si>
  <si>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</si>
  <si>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</si>
  <si>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</si>
  <si>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</si>
  <si>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</si>
  <si>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</si>
  <si>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</si>
  <si>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</si>
  <si>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</si>
  <si>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</si>
  <si>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</si>
  <si>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</si>
  <si>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</si>
  <si>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</si>
  <si>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</si>
  <si>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</si>
  <si>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</si>
  <si>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</si>
  <si>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</si>
  <si>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</si>
  <si>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</si>
  <si>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</si>
  <si>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</si>
  <si>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</si>
  <si>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</si>
  <si>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</si>
  <si>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</si>
  <si>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</si>
  <si>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</si>
  <si>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</si>
  <si>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</si>
  <si>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</si>
  <si>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</si>
  <si>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</si>
  <si>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</si>
  <si>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</si>
  <si>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</si>
  <si>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</si>
  <si>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</si>
  <si>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</si>
  <si>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</si>
  <si>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</si>
  <si>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</si>
  <si>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</si>
  <si>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</si>
  <si>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</si>
  <si>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</si>
  <si>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</si>
  <si>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</si>
  <si>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</si>
  <si>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</si>
  <si>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</si>
  <si>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</si>
  <si>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</si>
  <si>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</si>
  <si>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</si>
  <si>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</si>
  <si>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</si>
  <si>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</si>
  <si>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</si>
  <si>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</si>
  <si>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</si>
  <si>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</si>
  <si>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</si>
  <si>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</si>
  <si>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</si>
  <si>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</si>
  <si>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</si>
  <si>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</si>
  <si>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</si>
  <si>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</si>
  <si>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</si>
  <si>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</si>
  <si>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</si>
  <si>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</si>
  <si>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</si>
  <si>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</si>
  <si>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</si>
  <si>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</si>
  <si>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</si>
  <si>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</si>
  <si>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</si>
  <si>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</si>
  <si>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</si>
  <si>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</si>
  <si>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</si>
  <si>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</si>
  <si>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</si>
  <si>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</si>
  <si>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</si>
  <si>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</si>
  <si>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</si>
  <si>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</si>
  <si>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</si>
  <si>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</si>
  <si>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</si>
  <si>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</si>
  <si>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</si>
  <si>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</si>
  <si>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</si>
  <si>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</si>
  <si>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</si>
  <si>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</si>
  <si>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</si>
  <si>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</si>
  <si>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</si>
  <si>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</si>
  <si>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</si>
  <si>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</si>
  <si>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</si>
  <si>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</si>
  <si>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</si>
  <si>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</si>
  <si>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</si>
  <si>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</si>
  <si>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</si>
  <si>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</si>
  <si>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</si>
  <si>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</si>
  <si>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</si>
  <si>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</si>
  <si>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</si>
  <si>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</si>
  <si>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</si>
  <si>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</si>
  <si>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</si>
  <si>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</si>
  <si>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</si>
  <si>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</si>
  <si>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</si>
  <si>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</si>
  <si>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</si>
  <si>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</si>
  <si>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</si>
  <si>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</si>
  <si>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</si>
  <si>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</si>
  <si>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</si>
  <si>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</si>
  <si>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</si>
  <si>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</si>
  <si>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</si>
  <si>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</si>
  <si>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</si>
  <si>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</si>
  <si>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</si>
  <si>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</si>
  <si>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</si>
  <si>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</si>
  <si>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</si>
  <si>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</si>
  <si>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</si>
  <si>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</si>
  <si>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</si>
  <si>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</si>
  <si>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</si>
  <si>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</si>
  <si>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</si>
  <si>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</si>
  <si>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</si>
  <si>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</si>
  <si>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</si>
  <si>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</si>
  <si>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</si>
  <si>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</si>
  <si>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</si>
  <si>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</si>
  <si>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</si>
  <si>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</si>
  <si>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</si>
  <si>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</si>
  <si>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</si>
  <si>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</si>
  <si>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</si>
  <si>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</si>
  <si>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</si>
  <si>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</si>
  <si>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</si>
  <si>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</si>
  <si>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</si>
  <si>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</si>
  <si>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</si>
  <si>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</si>
  <si>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</si>
  <si>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</si>
  <si>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</si>
  <si>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</si>
  <si>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</si>
  <si>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</si>
  <si>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</si>
  <si>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</si>
  <si>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</si>
  <si>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</si>
  <si>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</si>
  <si>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</si>
  <si>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</si>
  <si>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</si>
  <si>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</si>
  <si>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</si>
  <si>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</si>
  <si>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</si>
  <si>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</si>
  <si>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</si>
  <si>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</si>
  <si>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</si>
  <si>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</si>
  <si>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</si>
  <si>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</si>
  <si>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</si>
  <si>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</si>
  <si>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</si>
  <si>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</si>
  <si>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</si>
  <si>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</si>
  <si>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</si>
  <si>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</si>
  <si>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</si>
  <si>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</si>
  <si>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</si>
  <si>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</si>
  <si>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</si>
  <si>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</si>
  <si>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</si>
  <si>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</si>
  <si>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</si>
  <si>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</si>
  <si>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</si>
  <si>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</si>
  <si>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</si>
  <si>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</si>
  <si>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</si>
  <si>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</si>
  <si>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</si>
  <si>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</si>
  <si>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</si>
  <si>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</si>
  <si>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</si>
  <si>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</si>
  <si>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</si>
  <si>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</si>
  <si>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</si>
  <si>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</si>
  <si>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</si>
  <si>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</si>
  <si>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</si>
  <si>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</si>
  <si>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</si>
  <si>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</si>
  <si>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</si>
  <si>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</si>
  <si>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</si>
  <si>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</si>
  <si>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</si>
  <si>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</si>
  <si>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</si>
  <si>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</si>
  <si>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</si>
  <si>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</si>
  <si>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</si>
  <si>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</si>
  <si>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</si>
  <si>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</si>
  <si>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</si>
  <si>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</si>
  <si>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</si>
  <si>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</si>
  <si>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</si>
  <si>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</si>
  <si>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</si>
  <si>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</si>
  <si>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</si>
  <si>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</si>
  <si>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</si>
  <si>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</si>
  <si>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</si>
  <si>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</si>
  <si>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</si>
  <si>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</si>
  <si>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</si>
  <si>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</si>
  <si>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</si>
  <si>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</si>
  <si>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</si>
  <si>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</si>
  <si>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</si>
  <si>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</si>
  <si>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</si>
  <si>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</si>
  <si>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</si>
  <si>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</si>
  <si>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</si>
  <si>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</si>
  <si>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</si>
  <si>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</si>
  <si>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</si>
  <si>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</si>
  <si>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</si>
  <si>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</si>
  <si>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</si>
  <si>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</si>
  <si>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</si>
  <si>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</si>
  <si>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</si>
  <si>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</si>
  <si>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</si>
  <si>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</si>
  <si>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</si>
  <si>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</si>
  <si>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</si>
  <si>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</si>
  <si>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</si>
  <si>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</si>
  <si>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</si>
  <si>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</si>
  <si>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</si>
  <si>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</si>
  <si>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</si>
  <si>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</si>
  <si>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</si>
  <si>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</si>
  <si>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</si>
  <si>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</si>
  <si>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</si>
  <si>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</si>
  <si>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</si>
  <si>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</si>
  <si>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</si>
  <si>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</si>
  <si>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</si>
  <si>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</si>
  <si>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</si>
  <si>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</si>
  <si>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</si>
  <si>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</si>
  <si>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</si>
  <si>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</si>
  <si>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</si>
  <si>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</si>
  <si>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</si>
  <si>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</si>
  <si>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</si>
  <si>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</si>
  <si>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</si>
  <si>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</si>
  <si>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</si>
  <si>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</si>
  <si>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</si>
  <si>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</si>
  <si>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</si>
  <si>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</si>
  <si>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</si>
  <si>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</si>
  <si>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</si>
  <si>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</si>
  <si>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</si>
  <si>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</si>
  <si>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</si>
  <si>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</si>
  <si>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</si>
  <si>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</si>
  <si>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</si>
  <si>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</si>
  <si>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</si>
  <si>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</si>
  <si>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</si>
  <si>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</si>
  <si>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</si>
  <si>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</si>
  <si>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</si>
  <si>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</si>
  <si>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</si>
  <si>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</si>
  <si>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</si>
  <si>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</si>
  <si>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</si>
  <si>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</si>
  <si>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</si>
  <si>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</si>
  <si>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</si>
  <si>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</si>
  <si>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</si>
  <si>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</si>
  <si>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</si>
  <si>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</si>
  <si>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</si>
  <si>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</si>
  <si>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</si>
  <si>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</si>
  <si>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</si>
  <si>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</si>
  <si>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</si>
  <si>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</si>
  <si>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</si>
  <si>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</si>
  <si>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</si>
  <si>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</si>
  <si>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</si>
  <si>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</si>
  <si>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</si>
  <si>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</si>
  <si>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</si>
  <si>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</si>
  <si>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</si>
  <si>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</si>
  <si>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</si>
  <si>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</si>
  <si>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</si>
  <si>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</si>
  <si>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</si>
  <si>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</si>
  <si>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</si>
  <si>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</si>
  <si>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</si>
  <si>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</si>
  <si>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</si>
  <si>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</si>
  <si>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</si>
  <si>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</si>
  <si>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</si>
  <si>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</si>
  <si>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</si>
  <si>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</si>
  <si>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</si>
  <si>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</si>
  <si>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</si>
  <si>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</si>
  <si>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</si>
  <si>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</si>
  <si>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</si>
  <si>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</si>
  <si>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</si>
  <si>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</si>
  <si>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</si>
  <si>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</si>
  <si>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</si>
  <si>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</si>
  <si>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</si>
  <si>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</si>
  <si>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</si>
  <si>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</si>
  <si>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</si>
  <si>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</si>
  <si>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</si>
  <si>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</si>
  <si>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</si>
  <si>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</si>
  <si>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</si>
  <si>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</si>
  <si>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</si>
  <si>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</si>
  <si>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</si>
  <si>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</si>
  <si>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</si>
  <si>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</si>
  <si>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</si>
  <si>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</si>
  <si>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</si>
  <si>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</si>
  <si>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</si>
  <si>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</si>
  <si>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</si>
  <si>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</si>
  <si>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</si>
  <si>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</si>
  <si>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</si>
  <si>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</si>
  <si>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</si>
  <si>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</si>
  <si>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</si>
  <si>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</si>
  <si>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</si>
  <si>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</si>
  <si>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</si>
  <si>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</si>
  <si>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</si>
  <si>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</si>
  <si>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</si>
  <si>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</si>
  <si>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</si>
  <si>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</si>
  <si>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</si>
  <si>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</si>
  <si>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</si>
  <si>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</si>
  <si>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</si>
  <si>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</si>
  <si>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</si>
  <si>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</si>
  <si>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</si>
  <si>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</si>
  <si>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</si>
  <si>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</si>
  <si>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</si>
  <si>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</si>
  <si>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</si>
  <si>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</si>
  <si>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</si>
  <si>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</si>
  <si>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</si>
  <si>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</si>
  <si>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</si>
  <si>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</si>
  <si>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</si>
  <si>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</si>
  <si>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</si>
  <si>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</si>
  <si>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</si>
  <si>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</si>
  <si>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</si>
  <si>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</si>
  <si>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</si>
  <si>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</si>
  <si>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</si>
  <si>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</si>
  <si>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</si>
  <si>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</si>
  <si>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</si>
  <si>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</si>
  <si>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</si>
  <si>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</si>
  <si>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</si>
  <si>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</si>
  <si>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</si>
  <si>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</si>
  <si>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</si>
  <si>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</si>
  <si>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</si>
  <si>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</si>
  <si>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</si>
  <si>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</si>
  <si>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</si>
  <si>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</si>
  <si>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</si>
  <si>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</si>
  <si>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</si>
  <si>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</si>
  <si>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</si>
  <si>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</si>
  <si>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</si>
  <si>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</si>
  <si>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</si>
  <si>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</si>
  <si>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</si>
  <si>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</si>
  <si>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</si>
  <si>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</si>
  <si>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</si>
  <si>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</si>
  <si>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</si>
  <si>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</si>
  <si>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</si>
  <si>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</si>
  <si>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</si>
  <si>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</si>
  <si>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</si>
  <si>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</si>
  <si>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</si>
  <si>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</si>
  <si>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</si>
  <si>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</si>
  <si>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</si>
  <si>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</si>
  <si>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</si>
  <si>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</si>
  <si>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</si>
  <si>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</si>
  <si>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</si>
  <si>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</si>
  <si>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</si>
  <si>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</si>
  <si>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</si>
  <si>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</si>
  <si>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</si>
  <si>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</si>
  <si>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</si>
  <si>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</si>
  <si>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</si>
  <si>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</si>
  <si>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</si>
  <si>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</si>
  <si>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</si>
  <si>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</si>
  <si>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</si>
  <si>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</si>
  <si>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</si>
  <si>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</si>
  <si>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</si>
  <si>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</si>
  <si>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</si>
  <si>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</si>
  <si>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</si>
  <si>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</si>
  <si>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</si>
  <si>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</si>
  <si>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</si>
  <si>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</si>
  <si>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</si>
  <si>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</si>
  <si>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</si>
  <si>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</si>
  <si>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</si>
  <si>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</si>
  <si>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</si>
  <si>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</si>
  <si>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</si>
  <si>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</si>
  <si>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</si>
  <si>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</si>
  <si>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</si>
  <si>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</si>
  <si>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</si>
  <si>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</si>
  <si>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</si>
  <si>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</si>
  <si>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</si>
  <si>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</si>
  <si>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</si>
  <si>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</si>
  <si>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</si>
  <si>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</si>
  <si>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</si>
  <si>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</si>
  <si>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</si>
  <si>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</si>
  <si>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</si>
  <si>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</si>
  <si>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</si>
  <si>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</si>
  <si>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</si>
  <si>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</si>
  <si>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</si>
  <si>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</si>
  <si>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</si>
  <si>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</si>
  <si>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</si>
  <si>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</si>
  <si>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</si>
  <si>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</si>
  <si>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</si>
  <si>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</si>
  <si>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</si>
  <si>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</si>
  <si>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</si>
  <si>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</si>
  <si>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</si>
  <si>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</si>
  <si>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</si>
  <si>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</si>
  <si>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</si>
  <si>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</si>
  <si>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</si>
  <si>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</si>
  <si>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</si>
  <si>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</si>
  <si>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</si>
  <si>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</si>
  <si>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</si>
  <si>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</si>
  <si>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</si>
  <si>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</si>
  <si>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</si>
  <si>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</si>
  <si>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</si>
  <si>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</si>
  <si>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</si>
  <si>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</si>
  <si>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</si>
  <si>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</si>
  <si>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</si>
  <si>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</si>
  <si>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</si>
  <si>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</si>
  <si>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</si>
  <si>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</si>
  <si>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</si>
  <si>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</si>
  <si>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</si>
  <si>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</si>
  <si>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</si>
  <si>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</si>
  <si>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</si>
  <si>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</si>
  <si>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</si>
  <si>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</si>
  <si>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</si>
  <si>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</si>
  <si>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</si>
  <si>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</si>
  <si>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</si>
  <si>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</si>
  <si>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</si>
  <si>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</si>
  <si>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</si>
  <si>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</si>
  <si>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</si>
  <si>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</si>
  <si>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</si>
  <si>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</si>
  <si>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</si>
  <si>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</si>
  <si>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</si>
  <si>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</si>
  <si>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</si>
  <si>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</si>
  <si>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</si>
  <si>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</si>
  <si>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</si>
  <si>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</si>
  <si>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</si>
  <si>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</si>
  <si>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</si>
  <si>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</si>
  <si>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</si>
  <si>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</si>
  <si>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</si>
  <si>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</si>
  <si>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</si>
  <si>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</si>
  <si>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</si>
  <si>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</si>
  <si>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</si>
  <si>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</si>
  <si>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</si>
  <si>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</si>
  <si>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</si>
  <si>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</si>
  <si>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</si>
  <si>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</si>
  <si>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</si>
  <si>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</si>
  <si>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</si>
  <si>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</si>
  <si>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</si>
  <si>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</si>
  <si>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</si>
  <si>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</si>
  <si>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</si>
  <si>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</si>
  <si>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</si>
  <si>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</si>
  <si>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</si>
  <si>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</si>
  <si>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</si>
  <si>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</si>
  <si>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</si>
  <si>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</si>
  <si>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</si>
  <si>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</si>
  <si>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</si>
  <si>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</si>
  <si>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</si>
  <si>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</si>
  <si>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</si>
  <si>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</si>
  <si>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</si>
  <si>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</si>
  <si>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</si>
  <si>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</si>
  <si>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</si>
  <si>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</si>
  <si>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</si>
  <si>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</si>
  <si>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</si>
  <si>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</si>
  <si>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</si>
  <si>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</si>
  <si>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</si>
  <si>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</si>
  <si>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</si>
  <si>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</si>
  <si>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</si>
  <si>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</si>
  <si>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</si>
  <si>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</si>
  <si>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</si>
  <si>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</si>
  <si>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</si>
  <si>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</si>
  <si>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</si>
  <si>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</si>
  <si>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</si>
  <si>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</si>
  <si>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</si>
  <si>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</si>
  <si>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</si>
  <si>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</si>
  <si>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</si>
  <si>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</si>
  <si>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</si>
  <si>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</si>
  <si>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</si>
  <si>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</si>
  <si>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</si>
  <si>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</si>
  <si>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</si>
  <si>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</si>
  <si>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</si>
  <si>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</si>
  <si>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</si>
  <si>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</si>
  <si>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</si>
  <si>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</si>
  <si>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</si>
  <si>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</si>
  <si>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</si>
  <si>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</si>
  <si>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</si>
  <si>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</si>
  <si>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</si>
  <si>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</si>
  <si>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</si>
  <si>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</si>
  <si>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</si>
  <si>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</si>
  <si>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</si>
  <si>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</si>
  <si>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</si>
  <si>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</si>
  <si>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</si>
  <si>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</si>
  <si>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</si>
  <si>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</si>
  <si>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</si>
  <si>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</si>
  <si>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</si>
  <si>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</si>
  <si>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</si>
  <si>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</si>
  <si>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</si>
  <si>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</si>
  <si>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</si>
  <si>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</si>
  <si>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</si>
  <si>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</si>
  <si>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</si>
  <si>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</si>
  <si>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</si>
  <si>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</si>
  <si>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</si>
  <si>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</si>
  <si>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</si>
  <si>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</si>
  <si>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</si>
  <si>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</si>
  <si>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</si>
  <si>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</si>
  <si>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</si>
  <si>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</si>
  <si>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</si>
  <si>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</si>
  <si>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</si>
  <si>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</si>
  <si>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</si>
  <si>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</si>
  <si>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</si>
  <si>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</si>
  <si>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</si>
  <si>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</si>
  <si>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</si>
  <si>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</si>
  <si>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</si>
  <si>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</si>
  <si>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</si>
  <si>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</si>
  <si>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</si>
  <si>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</si>
  <si>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</si>
  <si>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</si>
  <si>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</si>
  <si>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</si>
  <si>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</si>
  <si>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</si>
  <si>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</si>
  <si>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</si>
  <si>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</si>
  <si>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</si>
  <si>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</si>
  <si>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</si>
  <si>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</si>
  <si>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</si>
  <si>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</si>
  <si>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</si>
  <si>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</si>
  <si>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</si>
  <si>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</si>
  <si>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</si>
  <si>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</si>
  <si>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</si>
  <si>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</si>
  <si>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</si>
  <si>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</si>
  <si>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</si>
  <si>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</si>
  <si>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</si>
  <si>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</si>
  <si>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</si>
  <si>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</si>
  <si>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</si>
  <si>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</si>
  <si>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</si>
  <si>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</si>
  <si>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</si>
  <si>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</si>
  <si>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</si>
  <si>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</si>
  <si>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</si>
  <si>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</si>
  <si>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</si>
  <si>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</si>
  <si>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</si>
  <si>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</si>
  <si>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</si>
  <si>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</si>
  <si>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</si>
  <si>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</si>
  <si>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</si>
  <si>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</si>
  <si>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</si>
  <si>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</si>
  <si>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</si>
  <si>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</si>
  <si>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</si>
  <si>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</si>
  <si>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</si>
  <si>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</si>
  <si>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</si>
  <si>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</si>
  <si>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</si>
  <si>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</si>
  <si>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</si>
  <si>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</si>
  <si>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</si>
  <si>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</si>
  <si>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</si>
  <si>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</si>
  <si>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</si>
  <si>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</si>
  <si>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</si>
  <si>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</si>
  <si>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</si>
  <si>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</si>
  <si>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</si>
  <si>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</si>
  <si>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</si>
  <si>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</si>
  <si>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</si>
  <si>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</si>
  <si>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</si>
  <si>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</si>
  <si>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</si>
  <si>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</si>
  <si>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</si>
  <si>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</si>
  <si>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</si>
  <si>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</si>
  <si>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</si>
  <si>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</si>
  <si>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</si>
  <si>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</si>
  <si>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</si>
  <si>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</si>
  <si>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</si>
  <si>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</si>
  <si>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</si>
  <si>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</si>
  <si>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</si>
  <si>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</si>
  <si>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</si>
  <si>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</si>
  <si>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</si>
  <si>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</si>
  <si>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</si>
  <si>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</si>
  <si>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</si>
  <si>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</si>
  <si>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</si>
  <si>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</si>
  <si>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</si>
  <si>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</si>
  <si>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</si>
  <si>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</si>
  <si>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</si>
  <si>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</si>
  <si>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</si>
  <si>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</si>
  <si>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</si>
  <si>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</si>
  <si>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</si>
  <si>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</si>
  <si>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</si>
  <si>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</si>
  <si>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</si>
  <si>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</si>
  <si>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</si>
  <si>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</si>
  <si>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</si>
  <si>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</si>
  <si>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</si>
  <si>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</si>
  <si>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</si>
  <si>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</si>
  <si>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</si>
  <si>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</si>
  <si>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</si>
  <si>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</si>
  <si>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</si>
  <si>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</si>
  <si>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</si>
  <si>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</si>
  <si>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</si>
  <si>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</si>
  <si>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</si>
  <si>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</si>
  <si>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</si>
  <si>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</si>
  <si>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</si>
  <si>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</si>
  <si>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</si>
  <si>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</si>
  <si>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</si>
  <si>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</si>
  <si>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</si>
  <si>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</si>
  <si>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</si>
  <si>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</si>
  <si>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</si>
  <si>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</si>
  <si>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</si>
  <si>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</si>
  <si>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</si>
  <si>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</si>
  <si>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</si>
  <si>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</si>
  <si>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</si>
  <si>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</si>
  <si>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</si>
  <si>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</si>
  <si>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</si>
  <si>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</si>
  <si>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</si>
  <si>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</si>
  <si>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</si>
  <si>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</si>
  <si>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</si>
  <si>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</si>
  <si>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</si>
  <si>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</si>
  <si>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</si>
  <si>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</si>
  <si>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</si>
  <si>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</si>
  <si>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</si>
  <si>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</si>
  <si>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</si>
  <si>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</si>
  <si>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</si>
  <si>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</si>
  <si>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</si>
  <si>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</si>
  <si>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</si>
  <si>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</si>
  <si>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</si>
  <si>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</si>
  <si>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</si>
  <si>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</si>
  <si>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</si>
  <si>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</si>
  <si>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</si>
  <si>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</si>
  <si>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</si>
  <si>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</si>
  <si>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</si>
  <si>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</si>
  <si>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</si>
  <si>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</si>
  <si>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</si>
  <si>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</si>
  <si>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</si>
  <si>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</si>
  <si>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</si>
  <si>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</si>
  <si>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</si>
  <si>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</si>
  <si>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</si>
  <si>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</si>
  <si>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</si>
  <si>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</si>
  <si>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</si>
  <si>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</si>
  <si>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</si>
  <si>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</si>
  <si>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</si>
  <si>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</si>
  <si>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</si>
  <si>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</si>
  <si>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</si>
  <si>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</si>
  <si>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</si>
  <si>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</si>
  <si>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</si>
  <si>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</si>
  <si>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</si>
  <si>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</si>
  <si>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</si>
  <si>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</si>
  <si>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</si>
  <si>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</si>
  <si>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</si>
  <si>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</si>
  <si>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</si>
  <si>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</si>
  <si>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</si>
  <si>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</si>
  <si>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</si>
  <si>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</si>
  <si>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</si>
  <si>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</si>
  <si>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</si>
  <si>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</si>
  <si>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</si>
  <si>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</si>
  <si>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</si>
  <si>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</si>
  <si>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</si>
  <si>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</si>
  <si>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</si>
  <si>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</si>
  <si>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</si>
  <si>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</si>
  <si>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</si>
  <si>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</si>
  <si>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</si>
  <si>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</si>
  <si>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</si>
  <si>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</si>
  <si>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</si>
  <si>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</si>
  <si>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</si>
  <si>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</si>
  <si>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</si>
  <si>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</si>
  <si>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</si>
  <si>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</si>
  <si>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</si>
  <si>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</si>
  <si>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</si>
  <si>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</si>
  <si>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</si>
  <si>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</si>
  <si>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</si>
  <si>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</si>
  <si>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</si>
  <si>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</si>
  <si>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</si>
  <si>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</si>
  <si>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</si>
  <si>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</si>
  <si>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</si>
  <si>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</si>
  <si>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</si>
  <si>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</si>
  <si>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</si>
  <si>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</si>
  <si>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</si>
  <si>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</si>
  <si>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</si>
  <si>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</si>
  <si>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</si>
  <si>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</si>
  <si>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</si>
  <si>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</si>
  <si>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</si>
  <si>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</si>
  <si>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</si>
  <si>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</si>
  <si>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</si>
  <si>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</si>
  <si>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</si>
  <si>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</si>
  <si>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</si>
  <si>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</si>
  <si>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</si>
  <si>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</si>
  <si>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</si>
  <si>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</si>
  <si>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</si>
  <si>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</si>
  <si>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</si>
  <si>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</si>
  <si>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</si>
  <si>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</si>
  <si>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</si>
  <si>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</si>
  <si>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</si>
  <si>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</si>
  <si>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</si>
  <si>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</si>
  <si>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</si>
  <si>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</si>
  <si>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</si>
  <si>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</si>
  <si>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</si>
  <si>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</si>
  <si>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</si>
  <si>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</si>
  <si>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</si>
  <si>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</si>
  <si>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</si>
  <si>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</si>
  <si>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</si>
  <si>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</si>
  <si>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</si>
  <si>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</si>
  <si>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</si>
  <si>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</si>
  <si>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</si>
  <si>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</si>
  <si>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</si>
  <si>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</si>
  <si>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</si>
  <si>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</si>
  <si>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</si>
  <si>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</si>
  <si>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</si>
  <si>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</si>
  <si>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</si>
  <si>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</si>
  <si>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</si>
  <si>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</si>
  <si>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</si>
  <si>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</si>
  <si>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</si>
  <si>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</si>
  <si>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</si>
  <si>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</si>
  <si>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</si>
  <si>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</si>
  <si>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</si>
  <si>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</si>
  <si>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</si>
  <si>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</si>
  <si>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</si>
  <si>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</si>
  <si>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</si>
  <si>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</si>
  <si>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</si>
  <si>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</si>
  <si>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</si>
  <si>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</si>
  <si>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</si>
  <si>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</si>
  <si>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</si>
  <si>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</si>
  <si>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</si>
  <si>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</si>
  <si>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</si>
  <si>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</si>
  <si>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</si>
  <si>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</si>
  <si>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</si>
  <si>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</si>
  <si>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</si>
  <si>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</si>
  <si>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</si>
  <si>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</si>
  <si>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</si>
  <si>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</si>
  <si>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</si>
  <si>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</si>
  <si>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</si>
  <si>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</si>
  <si>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</si>
  <si>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</si>
  <si>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</si>
  <si>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</si>
  <si>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</si>
  <si>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</si>
  <si>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</si>
  <si>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</si>
  <si>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</si>
  <si>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</si>
  <si>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</si>
  <si>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</si>
  <si>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</si>
  <si>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</si>
  <si>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</si>
  <si>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</si>
  <si>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</si>
  <si>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</si>
  <si>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</si>
  <si>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</si>
  <si>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</si>
  <si>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</si>
  <si>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</si>
  <si>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</si>
  <si>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</si>
  <si>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</si>
  <si>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</si>
  <si>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</si>
  <si>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</si>
  <si>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</si>
  <si>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</si>
  <si>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</si>
  <si>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</si>
  <si>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</si>
  <si>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</si>
  <si>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</si>
  <si>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</si>
  <si>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</si>
  <si>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</si>
  <si>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</si>
  <si>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</si>
  <si>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</si>
  <si>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</si>
  <si>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</si>
  <si>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</si>
  <si>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</si>
  <si>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</si>
  <si>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</si>
  <si>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</si>
  <si>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</si>
  <si>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</si>
  <si>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</si>
  <si>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</si>
  <si>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</si>
  <si>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</si>
  <si>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</si>
  <si>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</si>
  <si>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</si>
  <si>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</si>
  <si>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</si>
  <si>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</si>
  <si>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</si>
  <si>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</si>
  <si>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</si>
  <si>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</si>
  <si>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</si>
  <si>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</si>
  <si>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</si>
  <si>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</si>
  <si>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</si>
  <si>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</si>
  <si>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</si>
  <si>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</si>
  <si>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</si>
  <si>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</si>
  <si>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</si>
  <si>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</si>
  <si>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</si>
  <si>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</si>
  <si>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</si>
  <si>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</si>
  <si>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</si>
  <si>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</si>
  <si>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</si>
  <si>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</si>
  <si>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</si>
  <si>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</si>
  <si>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</si>
  <si>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</si>
  <si>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</si>
  <si>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</si>
  <si>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</si>
  <si>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</si>
  <si>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</si>
  <si>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</si>
  <si>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</si>
  <si>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</si>
  <si>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</si>
  <si>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</si>
  <si>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</si>
  <si>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</si>
  <si>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</si>
  <si>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</si>
  <si>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</si>
  <si>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</si>
  <si>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</si>
  <si>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</si>
  <si>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</si>
  <si>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</si>
  <si>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</si>
  <si>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</si>
  <si>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</si>
  <si>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</si>
  <si>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</si>
  <si>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</si>
  <si>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</si>
  <si>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</si>
  <si>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</si>
  <si>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</si>
  <si>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</si>
  <si>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</si>
  <si>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</si>
  <si>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</si>
  <si>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</si>
  <si>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</si>
  <si>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</si>
  <si>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</si>
  <si>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</si>
  <si>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</si>
  <si>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</si>
  <si>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</si>
  <si>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</si>
  <si>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</si>
  <si>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</si>
  <si>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</si>
  <si>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</si>
  <si>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</si>
  <si>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</si>
  <si>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</si>
  <si>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</si>
  <si>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</si>
  <si>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</si>
  <si>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</si>
  <si>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</si>
  <si>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</si>
  <si>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</si>
  <si>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</si>
  <si>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</si>
  <si>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</si>
  <si>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</si>
  <si>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</si>
  <si>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</si>
  <si>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</si>
  <si>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</si>
  <si>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</si>
  <si>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</si>
  <si>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</si>
  <si>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</si>
  <si>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</si>
  <si>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</si>
  <si>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</si>
  <si>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</si>
  <si>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</si>
  <si>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</si>
  <si>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</si>
  <si>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</si>
  <si>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</si>
  <si>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</si>
  <si>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</si>
  <si>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</si>
  <si>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</si>
  <si>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</si>
  <si>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</si>
  <si>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</si>
  <si>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</si>
  <si>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</si>
  <si>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</si>
  <si>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</si>
  <si>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</si>
  <si>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</si>
  <si>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</si>
  <si>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</si>
  <si>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</si>
  <si>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</si>
  <si>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</si>
  <si>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</si>
  <si>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</si>
  <si>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</si>
  <si>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</si>
  <si>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</si>
  <si>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</si>
  <si>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</si>
  <si>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</si>
  <si>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</si>
  <si>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</si>
  <si>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</si>
  <si>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</si>
  <si>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</si>
  <si>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</si>
  <si>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</si>
  <si>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</si>
  <si>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</si>
  <si>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</si>
  <si>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</si>
  <si>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</si>
  <si>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</si>
  <si>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</si>
  <si>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</si>
  <si>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</si>
  <si>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</si>
  <si>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</si>
  <si>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</si>
  <si>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</si>
  <si>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</si>
  <si>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</si>
  <si>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</si>
  <si>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</si>
  <si>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</si>
  <si>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</si>
  <si>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</si>
  <si>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</si>
  <si>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</si>
  <si>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</si>
  <si>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</si>
  <si>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</si>
  <si>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</si>
  <si>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</si>
  <si>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</si>
  <si>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</si>
  <si>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</si>
  <si>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</si>
  <si>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</si>
  <si>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</si>
  <si>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</si>
  <si>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</si>
  <si>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</si>
  <si>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</si>
  <si>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</si>
  <si>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</si>
  <si>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</si>
  <si>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</si>
  <si>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</si>
  <si>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</si>
  <si>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</si>
  <si>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</si>
  <si>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</si>
  <si>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</si>
  <si>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</si>
  <si>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</si>
  <si>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</si>
  <si>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</si>
  <si>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</si>
  <si>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</si>
  <si>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</si>
  <si>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</si>
  <si>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</si>
  <si>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</si>
  <si>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</si>
  <si>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</si>
  <si>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</si>
  <si>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</si>
  <si>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</si>
  <si>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</si>
  <si>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</si>
  <si>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</si>
  <si>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</si>
  <si>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</si>
  <si>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</si>
  <si>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</si>
  <si>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</si>
  <si>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</si>
  <si>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</si>
  <si>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</si>
  <si>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</si>
  <si>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</si>
  <si>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</si>
  <si>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</si>
  <si>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</si>
  <si>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</si>
  <si>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</si>
  <si>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</si>
  <si>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</si>
  <si>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</si>
  <si>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</si>
  <si>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</si>
  <si>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</si>
  <si>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</si>
  <si>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</si>
  <si>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</si>
  <si>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</si>
  <si>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</si>
  <si>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</si>
  <si>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</si>
  <si>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</si>
  <si>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</si>
  <si>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</si>
  <si>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</si>
  <si>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</si>
  <si>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</si>
  <si>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</si>
  <si>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</si>
  <si>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</si>
  <si>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</si>
  <si>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</si>
  <si>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</si>
  <si>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</si>
  <si>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</si>
  <si>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</si>
  <si>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</si>
  <si>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</si>
  <si>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</si>
  <si>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</si>
  <si>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</si>
  <si>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</si>
  <si>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</si>
  <si>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</si>
  <si>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</si>
  <si>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</si>
  <si>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</si>
  <si>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</si>
  <si>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</si>
  <si>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</si>
  <si>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</si>
  <si>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</si>
  <si>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</si>
  <si>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</si>
  <si>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</si>
  <si>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</si>
  <si>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</si>
  <si>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</si>
  <si>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</si>
  <si>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</si>
  <si>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</si>
  <si>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</si>
  <si>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</si>
  <si>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</si>
  <si>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</si>
  <si>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</si>
  <si>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</si>
  <si>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</si>
  <si>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</si>
  <si>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</si>
  <si>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</si>
  <si>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</si>
  <si>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</si>
  <si>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</si>
  <si>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</si>
  <si>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</si>
  <si>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</si>
  <si>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</si>
  <si>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</si>
  <si>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</si>
  <si>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</si>
  <si>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</si>
  <si>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</si>
  <si>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</si>
  <si>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</si>
  <si>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</si>
  <si>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</si>
  <si>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</si>
  <si>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</si>
  <si>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</si>
  <si>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</si>
  <si>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</si>
  <si>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</si>
  <si>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</si>
  <si>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</si>
  <si>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</si>
  <si>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</si>
  <si>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</si>
  <si>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</si>
  <si>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</si>
  <si>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</si>
  <si>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</si>
  <si>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</si>
  <si>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</si>
  <si>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</si>
  <si>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</si>
  <si>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</si>
  <si>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</si>
  <si>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</si>
  <si>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</si>
  <si>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</si>
  <si>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</si>
  <si>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</si>
  <si>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</si>
  <si>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</si>
  <si>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</si>
  <si>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</si>
  <si>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</si>
  <si>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</si>
  <si>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</si>
  <si>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</si>
  <si>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</si>
  <si>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</si>
  <si>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</si>
  <si>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</si>
  <si>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</si>
  <si>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</si>
  <si>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</si>
  <si>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</si>
  <si>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</si>
  <si>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</si>
  <si>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</si>
  <si>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</si>
  <si>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</si>
  <si>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</si>
  <si>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</si>
  <si>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</si>
  <si>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</si>
  <si>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</si>
  <si>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</si>
  <si>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</si>
  <si>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</si>
  <si>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</si>
  <si>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</si>
  <si>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</si>
  <si>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</si>
  <si>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</si>
  <si>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</si>
  <si>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</si>
  <si>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</si>
  <si>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</si>
  <si>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</si>
  <si>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</si>
  <si>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</si>
  <si>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</si>
  <si>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</si>
  <si>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</si>
  <si>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</si>
  <si>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</si>
  <si>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</si>
  <si>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</si>
  <si>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</si>
  <si>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</si>
  <si>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</si>
  <si>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</si>
  <si>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</si>
  <si>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</si>
  <si>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</si>
  <si>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</si>
  <si>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</si>
  <si>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</si>
  <si>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</si>
  <si>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</si>
  <si>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</si>
  <si>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</si>
  <si>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</si>
  <si>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</si>
  <si>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</si>
  <si>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</si>
  <si>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</si>
  <si>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</si>
  <si>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</si>
  <si>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</si>
  <si>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</si>
  <si>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</si>
  <si>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</si>
  <si>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</si>
  <si>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</si>
  <si>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</si>
  <si>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</si>
  <si>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</si>
  <si>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</si>
  <si>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</si>
  <si>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</si>
  <si>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</si>
  <si>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</si>
  <si>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</si>
  <si>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</si>
  <si>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</si>
  <si>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</si>
  <si>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</si>
  <si>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</si>
  <si>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</si>
  <si>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</si>
  <si>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</si>
  <si>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</si>
  <si>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</si>
  <si>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</si>
  <si>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</si>
  <si>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</si>
  <si>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</si>
  <si>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</si>
  <si>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</si>
  <si>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</si>
  <si>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</si>
  <si>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</si>
  <si>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</si>
  <si>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</si>
  <si>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</si>
  <si>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</si>
  <si>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</si>
  <si>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</si>
  <si>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</si>
  <si>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</si>
  <si>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</si>
  <si>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</si>
  <si>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</si>
  <si>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</si>
  <si>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</si>
  <si>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</si>
  <si>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</si>
  <si>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</si>
  <si>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</si>
  <si>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</si>
  <si>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</si>
  <si>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</si>
  <si>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</si>
  <si>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</si>
  <si>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</si>
  <si>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</si>
  <si>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</si>
  <si>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</si>
  <si>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</si>
  <si>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</si>
  <si>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</si>
  <si>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</si>
  <si>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</si>
  <si>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</si>
  <si>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</si>
  <si>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</si>
  <si>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</si>
  <si>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</si>
  <si>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</si>
  <si>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</si>
  <si>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</si>
  <si>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</si>
  <si>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</si>
  <si>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</si>
  <si>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</si>
  <si>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</si>
  <si>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</si>
  <si>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</si>
  <si>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</si>
  <si>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</si>
  <si>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</si>
  <si>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</si>
  <si>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</si>
  <si>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</si>
  <si>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</si>
  <si>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</si>
  <si>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</si>
  <si>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</si>
  <si>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</si>
  <si>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</si>
  <si>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</si>
  <si>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</si>
  <si>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</si>
  <si>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</si>
  <si>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</si>
  <si>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</si>
  <si>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</si>
  <si>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</si>
  <si>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</si>
  <si>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</si>
  <si>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</si>
  <si>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</si>
  <si>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</si>
  <si>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</si>
  <si>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</si>
  <si>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</si>
  <si>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</si>
  <si>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</si>
  <si>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</si>
  <si>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</si>
  <si>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</si>
  <si>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</si>
  <si>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</si>
  <si>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</si>
  <si>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</si>
  <si>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</si>
  <si>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</si>
  <si>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</si>
  <si>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</si>
  <si>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</si>
  <si>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</si>
  <si>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</si>
  <si>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</si>
  <si>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</si>
  <si>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</si>
  <si>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</si>
  <si>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</si>
  <si>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</si>
  <si>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</si>
  <si>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</si>
  <si>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</si>
  <si>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</si>
  <si>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</si>
  <si>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</si>
  <si>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</si>
  <si>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</si>
  <si>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</si>
  <si>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</si>
  <si>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</si>
  <si>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</si>
  <si>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</si>
  <si>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</si>
  <si>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</si>
  <si>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</si>
  <si>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</si>
  <si>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</si>
  <si>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</si>
  <si>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</si>
  <si>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</si>
  <si>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</si>
  <si>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</si>
  <si>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</si>
  <si>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</si>
  <si>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</si>
  <si>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</si>
  <si>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</si>
  <si>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</si>
  <si>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</si>
  <si>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</si>
  <si>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</si>
  <si>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</si>
  <si>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</si>
  <si>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</si>
  <si>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</si>
  <si>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</si>
  <si>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</si>
  <si>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</si>
  <si>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</si>
  <si>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</si>
  <si>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</si>
  <si>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</si>
  <si>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</si>
  <si>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</si>
  <si>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</si>
  <si>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</si>
  <si>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</si>
  <si>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</si>
  <si>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</si>
  <si>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</si>
  <si>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</si>
  <si>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</si>
  <si>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</si>
  <si>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</si>
  <si>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</si>
  <si>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</si>
  <si>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</si>
  <si>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</si>
  <si>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</si>
  <si>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</si>
  <si>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</si>
  <si>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</si>
  <si>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</si>
  <si>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</si>
  <si>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</si>
  <si>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</si>
  <si>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</si>
  <si>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</si>
  <si>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</si>
  <si>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</si>
  <si>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</si>
  <si>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</si>
  <si>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</si>
  <si>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</si>
  <si>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</si>
  <si>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</si>
  <si>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</si>
  <si>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</si>
  <si>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</si>
  <si>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</si>
  <si>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</si>
  <si>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</si>
  <si>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</si>
  <si>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</si>
  <si>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</si>
  <si>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</si>
  <si>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</si>
  <si>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</si>
  <si>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</si>
  <si>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</si>
  <si>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</si>
  <si>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</si>
  <si>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</si>
  <si>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</si>
  <si>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</si>
  <si>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</si>
  <si>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</si>
  <si>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</si>
  <si>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</si>
  <si>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</si>
  <si>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</si>
  <si>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</si>
  <si>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</si>
  <si>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</si>
  <si>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</si>
  <si>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</si>
  <si>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</si>
  <si>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</si>
  <si>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</si>
  <si>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</si>
  <si>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</si>
  <si>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</si>
  <si>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</si>
  <si>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</si>
  <si>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</si>
  <si>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</si>
  <si>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</si>
  <si>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</si>
  <si>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</si>
  <si>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</si>
  <si>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</si>
  <si>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</si>
  <si>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</si>
  <si>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</si>
  <si>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</si>
  <si>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</si>
  <si>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</si>
  <si>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</si>
  <si>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</si>
  <si>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</si>
  <si>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</si>
  <si>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</si>
  <si>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</si>
  <si>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</si>
  <si>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</si>
  <si>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</si>
  <si>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</si>
  <si>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</si>
  <si>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</si>
  <si>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</si>
  <si>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</si>
  <si>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</si>
  <si>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</si>
  <si>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</si>
  <si>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</si>
  <si>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</si>
  <si>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</si>
  <si>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</si>
  <si>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</si>
  <si>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</si>
  <si>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</si>
  <si>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</si>
  <si>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</si>
  <si>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</si>
  <si>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</si>
  <si>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</si>
  <si>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</si>
  <si>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</si>
  <si>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</si>
  <si>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</si>
  <si>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</si>
  <si>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</si>
  <si>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</si>
  <si>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</si>
  <si>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</si>
  <si>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</si>
  <si>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</si>
  <si>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</si>
  <si>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</si>
  <si>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</si>
  <si>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</si>
  <si>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</si>
  <si>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</si>
  <si>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</si>
  <si>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</si>
  <si>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</si>
  <si>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</si>
  <si>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</si>
  <si>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</si>
  <si>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</si>
  <si>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</si>
  <si>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</si>
  <si>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</si>
  <si>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</si>
  <si>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</si>
  <si>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</si>
  <si>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</si>
  <si>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</si>
  <si>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</si>
  <si>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</si>
  <si>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</si>
  <si>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</si>
  <si>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</si>
  <si>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</si>
  <si>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</si>
  <si>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</si>
  <si>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</si>
  <si>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</si>
  <si>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</si>
  <si>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</si>
  <si>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</si>
  <si>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</si>
  <si>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</si>
  <si>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</si>
  <si>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</si>
  <si>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</si>
  <si>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</si>
  <si>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</si>
  <si>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</si>
  <si>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</si>
  <si>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</si>
  <si>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</si>
  <si>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</si>
  <si>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</si>
  <si>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</si>
  <si>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</si>
  <si>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</si>
  <si>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</si>
  <si>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</si>
  <si>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</si>
  <si>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</si>
  <si>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</si>
  <si>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</si>
  <si>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</si>
  <si>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</si>
  <si>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</si>
  <si>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</si>
  <si>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</si>
  <si>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</si>
  <si>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</si>
  <si>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</si>
  <si>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</si>
  <si>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</si>
  <si>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</si>
  <si>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</si>
  <si>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</si>
  <si>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</si>
  <si>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</si>
  <si>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</si>
  <si>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</si>
  <si>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</si>
  <si>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</si>
  <si>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</si>
  <si>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</si>
  <si>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</si>
  <si>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</si>
  <si>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</si>
  <si>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</si>
  <si>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</si>
  <si>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</si>
  <si>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</si>
  <si>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</si>
  <si>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</si>
  <si>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</si>
  <si>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</si>
  <si>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</si>
  <si>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</si>
  <si>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</si>
  <si>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</si>
  <si>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</si>
  <si>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</si>
  <si>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</si>
  <si>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</si>
  <si>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</si>
  <si>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</si>
  <si>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</si>
  <si>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</si>
  <si>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</si>
  <si>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</si>
  <si>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</si>
  <si>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</si>
  <si>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</si>
  <si>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</si>
  <si>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</si>
  <si>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</si>
  <si>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</si>
  <si>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</si>
  <si>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</si>
  <si>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</si>
  <si>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</si>
  <si>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</si>
  <si>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</si>
  <si>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</si>
  <si>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</si>
  <si>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</si>
  <si>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</si>
  <si>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</si>
  <si>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</si>
  <si>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</si>
  <si>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</si>
  <si>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</si>
  <si>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</si>
  <si>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</si>
  <si>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</si>
  <si>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</si>
  <si>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</si>
  <si>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</si>
  <si>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</si>
  <si>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</si>
  <si>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</si>
  <si>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</si>
  <si>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</si>
  <si>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</si>
  <si>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</si>
  <si>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</si>
  <si>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</si>
  <si>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</si>
  <si>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</si>
  <si>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</si>
  <si>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</si>
  <si>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</si>
  <si>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</si>
  <si>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</si>
  <si>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</si>
  <si>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</si>
  <si>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</si>
  <si>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</si>
  <si>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</si>
  <si>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</si>
  <si>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</si>
  <si>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</si>
  <si>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</si>
  <si>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</si>
  <si>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</si>
  <si>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</si>
  <si>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</si>
  <si>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</si>
  <si>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</si>
  <si>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</si>
  <si>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</si>
  <si>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</si>
  <si>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</si>
  <si>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</si>
  <si>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</si>
  <si>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</si>
  <si>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</si>
  <si>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</si>
  <si>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</si>
  <si>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</si>
  <si>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</si>
  <si>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</si>
  <si>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</si>
  <si>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</si>
  <si>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</si>
  <si>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</si>
  <si>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</si>
  <si>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</si>
  <si>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</si>
  <si>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</si>
  <si>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</si>
  <si>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</si>
  <si>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</si>
  <si>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</si>
  <si>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</si>
  <si>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</si>
  <si>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</si>
  <si>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</si>
  <si>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</si>
  <si>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</si>
  <si>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</si>
  <si>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</si>
  <si>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</si>
  <si>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</si>
  <si>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</si>
  <si>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</si>
  <si>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</si>
  <si>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</si>
  <si>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</si>
  <si>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</si>
  <si>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</si>
  <si>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</si>
  <si>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</si>
  <si>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</si>
  <si>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</si>
  <si>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</si>
  <si>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</si>
  <si>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</si>
  <si>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</si>
  <si>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</si>
  <si>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</si>
  <si>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</si>
  <si>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</si>
  <si>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</si>
  <si>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</si>
  <si>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</si>
  <si>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</si>
  <si>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</si>
  <si>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</si>
  <si>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</si>
  <si>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</si>
  <si>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</si>
  <si>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</si>
  <si>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</si>
  <si>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</si>
  <si>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</si>
  <si>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</si>
  <si>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</si>
  <si>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</si>
  <si>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</si>
  <si>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</si>
  <si>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</si>
  <si>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</si>
  <si>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</si>
  <si>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</si>
  <si>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</si>
  <si>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</si>
  <si>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</si>
  <si>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</si>
  <si>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</si>
  <si>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</si>
  <si>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</si>
  <si>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</si>
  <si>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</si>
  <si>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</si>
  <si>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</si>
  <si>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</si>
  <si>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</si>
  <si>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</si>
  <si>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</si>
  <si>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</si>
  <si>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</si>
  <si>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</si>
  <si>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</si>
  <si>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</si>
  <si>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</si>
  <si>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</si>
  <si>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</si>
  <si>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</si>
  <si>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</si>
  <si>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</si>
  <si>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</si>
  <si>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</si>
  <si>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</si>
  <si>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</si>
  <si>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</si>
  <si>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</si>
  <si>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</si>
  <si>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</si>
  <si>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</si>
  <si>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</si>
  <si>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</si>
  <si>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</si>
  <si>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</si>
  <si>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</si>
  <si>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</si>
  <si>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</si>
  <si>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</si>
  <si>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</si>
  <si>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</si>
  <si>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</si>
  <si>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</si>
  <si>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</si>
  <si>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</si>
  <si>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</si>
  <si>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</si>
  <si>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</si>
  <si>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</si>
  <si>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</si>
  <si>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</si>
  <si>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</si>
  <si>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</si>
  <si>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</si>
  <si>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</si>
  <si>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</si>
  <si>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</si>
  <si>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</si>
  <si>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</si>
  <si>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</si>
  <si>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</si>
  <si>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</si>
  <si>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</si>
  <si>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</si>
  <si>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</si>
  <si>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</si>
  <si>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</si>
  <si>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</si>
  <si>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</si>
  <si>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</si>
  <si>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</si>
  <si>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</si>
  <si>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</si>
  <si>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</si>
  <si>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</si>
  <si>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</si>
  <si>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</si>
  <si>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</si>
  <si>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</si>
  <si>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</si>
  <si>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</si>
  <si>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</si>
  <si>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</si>
  <si>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</si>
  <si>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</si>
  <si>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</si>
  <si>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</si>
  <si>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</si>
  <si>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</si>
  <si>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</si>
  <si>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</si>
  <si>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</si>
  <si>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</si>
  <si>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</si>
  <si>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</si>
  <si>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</si>
  <si>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</si>
  <si>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</si>
  <si>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</si>
  <si>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</si>
  <si>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</si>
  <si>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</si>
  <si>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</si>
  <si>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</si>
  <si>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</si>
  <si>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</si>
  <si>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</si>
  <si>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</si>
  <si>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</si>
  <si>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</si>
  <si>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</si>
  <si>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</si>
  <si>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</si>
  <si>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</si>
  <si>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</si>
  <si>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</si>
  <si>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</si>
  <si>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</si>
  <si>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</si>
  <si>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</si>
  <si>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</si>
  <si>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</si>
  <si>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</si>
  <si>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</si>
  <si>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</si>
  <si>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</si>
  <si>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</si>
  <si>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</si>
  <si>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</si>
  <si>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</si>
  <si>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</si>
  <si>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</si>
  <si>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</si>
  <si>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</si>
  <si>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</si>
  <si>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</si>
  <si>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</si>
  <si>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</si>
  <si>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</si>
  <si>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</si>
  <si>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</si>
  <si>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</si>
  <si>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</si>
  <si>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</si>
  <si>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</si>
  <si>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</si>
  <si>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</si>
  <si>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</si>
  <si>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</si>
  <si>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</si>
  <si>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</si>
  <si>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</si>
  <si>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</si>
  <si>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</si>
  <si>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</si>
  <si>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</si>
  <si>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</si>
  <si>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</si>
  <si>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</si>
  <si>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</si>
  <si>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</si>
  <si>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</si>
  <si>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</si>
  <si>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</si>
  <si>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</si>
  <si>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</si>
  <si>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</si>
  <si>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</si>
  <si>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</si>
  <si>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</si>
  <si>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</si>
  <si>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</si>
  <si>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</si>
  <si>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</si>
  <si>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</si>
  <si>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</si>
  <si>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</si>
  <si>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</si>
  <si>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</si>
  <si>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</si>
  <si>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</si>
  <si>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</si>
  <si>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</si>
  <si>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</si>
  <si>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</si>
  <si>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</si>
  <si>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</si>
  <si>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</si>
  <si>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</si>
  <si>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</si>
  <si>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</si>
  <si>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</si>
  <si>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</si>
  <si>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</si>
  <si>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</si>
  <si>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</si>
  <si>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</si>
  <si>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</si>
  <si>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</si>
  <si>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</si>
  <si>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</si>
  <si>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</si>
  <si>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</si>
  <si>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</si>
  <si>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</si>
  <si>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</si>
  <si>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</si>
  <si>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</si>
  <si>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</si>
  <si>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</si>
  <si>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</si>
  <si>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</si>
  <si>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</si>
  <si>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</si>
  <si>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</si>
  <si>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</si>
  <si>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</si>
  <si>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</si>
  <si>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</si>
  <si>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</si>
  <si>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</si>
  <si>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</si>
  <si>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</si>
  <si>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</si>
  <si>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</si>
  <si>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</si>
  <si>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</si>
  <si>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</si>
  <si>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</si>
  <si>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</si>
  <si>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</si>
  <si>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</si>
  <si>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</si>
  <si>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</si>
  <si>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</si>
  <si>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</si>
  <si>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</si>
  <si>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</si>
  <si>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</si>
  <si>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</si>
  <si>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</si>
  <si>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</si>
  <si>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</si>
  <si>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</si>
  <si>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</si>
  <si>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</si>
  <si>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</si>
  <si>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</si>
  <si>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</si>
  <si>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</si>
  <si>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</si>
  <si>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</si>
  <si>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</si>
  <si>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</si>
  <si>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</si>
  <si>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</si>
  <si>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</si>
  <si>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</si>
  <si>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</si>
  <si>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</si>
  <si>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</si>
  <si>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</si>
  <si>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</si>
  <si>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</si>
  <si>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</si>
  <si>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</si>
  <si>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</si>
  <si>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</si>
  <si>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</si>
  <si>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</si>
  <si>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</si>
  <si>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</si>
  <si>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</si>
  <si>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</si>
  <si>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</si>
  <si>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</si>
  <si>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</si>
  <si>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</si>
  <si>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</si>
  <si>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</si>
  <si>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</si>
  <si>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</si>
  <si>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</si>
  <si>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</si>
  <si>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</si>
  <si>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</si>
  <si>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</si>
  <si>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</si>
  <si>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</si>
  <si>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</si>
  <si>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</si>
  <si>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</si>
  <si>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</si>
  <si>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</si>
  <si>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</si>
  <si>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</si>
  <si>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</si>
  <si>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</si>
  <si>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</si>
  <si>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</si>
  <si>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</si>
  <si>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</si>
  <si>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</si>
  <si>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</si>
  <si>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</si>
  <si>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</si>
  <si>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</si>
  <si>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</si>
  <si>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</si>
  <si>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</si>
  <si>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</si>
  <si>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</si>
  <si>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</si>
  <si>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</si>
  <si>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</si>
  <si>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</si>
  <si>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</si>
  <si>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</si>
  <si>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</si>
  <si>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</si>
  <si>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</si>
  <si>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</si>
  <si>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</si>
  <si>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</si>
  <si>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</si>
  <si>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</si>
  <si>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</si>
  <si>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</si>
  <si>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</si>
  <si>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</si>
  <si>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</si>
  <si>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</si>
  <si>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</si>
  <si>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</si>
  <si>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</si>
  <si>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</si>
  <si>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</si>
  <si>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</si>
  <si>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</si>
  <si>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</si>
  <si>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</si>
  <si>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</si>
  <si>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</si>
  <si>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</si>
  <si>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</si>
  <si>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</si>
  <si>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</si>
  <si>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</si>
  <si>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</si>
  <si>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</si>
  <si>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</si>
  <si>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</si>
  <si>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</si>
  <si>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</si>
  <si>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</si>
  <si>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</si>
  <si>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</si>
  <si>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</si>
  <si>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</si>
  <si>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</si>
  <si>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</si>
  <si>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</si>
  <si>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</si>
  <si>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</si>
  <si>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</si>
  <si>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</si>
  <si>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</si>
  <si>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</si>
  <si>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</si>
  <si>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</si>
  <si>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</si>
  <si>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</si>
  <si>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</si>
  <si>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</si>
  <si>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</si>
  <si>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</si>
  <si>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</si>
  <si>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</si>
  <si>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</si>
  <si>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</si>
  <si>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</si>
  <si>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</si>
  <si>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</si>
  <si>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</si>
  <si>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</si>
  <si>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</si>
  <si>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</si>
  <si>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</si>
  <si>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</si>
  <si>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</si>
  <si>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</si>
  <si>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</si>
  <si>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</si>
  <si>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</si>
  <si>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</si>
  <si>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</si>
  <si>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</si>
  <si>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</si>
  <si>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</si>
  <si>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</si>
  <si>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</si>
  <si>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</si>
  <si>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</si>
  <si>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</si>
  <si>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</si>
  <si>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</si>
  <si>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</si>
  <si>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</si>
  <si>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</si>
  <si>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</si>
  <si>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</si>
  <si>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</si>
  <si>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</si>
  <si>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</si>
  <si>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</si>
  <si>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</si>
  <si>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</si>
  <si>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</si>
  <si>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</si>
  <si>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</si>
  <si>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</si>
  <si>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</si>
  <si>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</si>
  <si>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</si>
  <si>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</si>
  <si>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</si>
  <si>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</si>
  <si>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</si>
  <si>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</si>
  <si>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</si>
  <si>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</si>
  <si>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</si>
  <si>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</si>
  <si>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</si>
  <si>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</si>
  <si>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</si>
  <si>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</si>
  <si>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</si>
  <si>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</si>
  <si>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</si>
  <si>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</si>
  <si>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</si>
  <si>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</si>
  <si>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</si>
  <si>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</si>
  <si>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</si>
  <si>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</si>
  <si>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</si>
  <si>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</si>
  <si>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</si>
  <si>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</si>
  <si>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</si>
  <si>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</si>
  <si>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</si>
  <si>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</si>
  <si>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</si>
  <si>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</si>
  <si>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</si>
  <si>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</si>
  <si>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</si>
  <si>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</si>
  <si>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</si>
  <si>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</si>
  <si>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</si>
  <si>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</si>
  <si>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</si>
  <si>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</si>
  <si>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</si>
  <si>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</si>
  <si>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</si>
  <si>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</si>
  <si>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</si>
  <si>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</si>
  <si>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</si>
  <si>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</si>
  <si>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</si>
  <si>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</si>
  <si>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</si>
  <si>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</si>
  <si>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</si>
  <si>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</si>
  <si>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</si>
  <si>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</si>
  <si>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</si>
  <si>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</si>
  <si>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</si>
  <si>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</si>
  <si>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</si>
  <si>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</si>
  <si>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</si>
  <si>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</si>
  <si>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</si>
  <si>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</si>
  <si>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</si>
  <si>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</si>
  <si>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</si>
  <si>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</si>
  <si>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</si>
  <si>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</si>
  <si>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</si>
  <si>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</si>
  <si>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</si>
  <si>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</si>
  <si>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</si>
  <si>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</si>
  <si>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</si>
  <si>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</si>
  <si>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</si>
  <si>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</si>
  <si>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</si>
  <si>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</si>
  <si>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</si>
  <si>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</si>
  <si>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</si>
  <si>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</si>
  <si>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</si>
  <si>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</si>
  <si>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</si>
  <si>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</si>
  <si>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</si>
  <si>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</si>
  <si>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</si>
  <si>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</si>
  <si>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</si>
  <si>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</si>
  <si>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</si>
  <si>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</si>
  <si>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</si>
  <si>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</si>
  <si>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</si>
  <si>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</si>
  <si>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</si>
  <si>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</si>
  <si>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</si>
  <si>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</si>
  <si>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</si>
  <si>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</si>
  <si>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</si>
  <si>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</si>
  <si>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</si>
  <si>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</si>
  <si>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</si>
  <si>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</si>
  <si>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</si>
  <si>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</si>
  <si>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</si>
  <si>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</si>
  <si>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</si>
  <si>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</si>
  <si>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</si>
  <si>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</si>
  <si>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</si>
  <si>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</si>
  <si>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</si>
  <si>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</si>
  <si>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</si>
  <si>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</si>
  <si>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</si>
  <si>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</si>
  <si>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</si>
  <si>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</si>
  <si>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</si>
  <si>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</si>
  <si>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</si>
  <si>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</si>
  <si>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</si>
  <si>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</si>
  <si>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</si>
  <si>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</si>
  <si>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</si>
  <si>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</si>
  <si>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</si>
  <si>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</si>
  <si>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</si>
  <si>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</si>
  <si>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</si>
  <si>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</si>
  <si>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</si>
  <si>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</si>
  <si>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</si>
  <si>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</si>
  <si>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</si>
  <si>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</si>
  <si>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</si>
  <si>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</si>
  <si>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</si>
  <si>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</si>
  <si>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</si>
  <si>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</si>
  <si>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</si>
  <si>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</si>
  <si>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</si>
  <si>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</si>
  <si>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</si>
  <si>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</si>
  <si>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</si>
  <si>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</si>
  <si>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</si>
  <si>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</si>
  <si>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</si>
  <si>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</si>
  <si>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</si>
  <si>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</si>
  <si>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</si>
  <si>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</si>
  <si>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</si>
  <si>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</si>
  <si>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</si>
  <si>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</si>
  <si>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</si>
  <si>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</si>
  <si>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</si>
  <si>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</si>
  <si>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</si>
  <si>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</si>
  <si>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</si>
  <si>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</si>
  <si>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</si>
  <si>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</si>
  <si>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</si>
  <si>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</si>
  <si>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</si>
  <si>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</si>
  <si>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</si>
  <si>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</si>
  <si>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</si>
  <si>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</si>
  <si>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</si>
  <si>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</si>
  <si>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</si>
  <si>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</si>
  <si>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</si>
  <si>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</si>
  <si>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</si>
  <si>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</si>
  <si>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</si>
  <si>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</si>
  <si>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</si>
  <si>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</si>
  <si>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</si>
  <si>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</si>
  <si>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</si>
  <si>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</si>
  <si>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</si>
  <si>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</si>
  <si>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</si>
  <si>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</si>
  <si>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</si>
  <si>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</si>
  <si>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</si>
  <si>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</si>
  <si>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</si>
  <si>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</si>
  <si>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</si>
  <si>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</si>
  <si>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</si>
  <si>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</si>
  <si>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</si>
  <si>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</si>
  <si>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</si>
  <si>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</si>
  <si>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</si>
  <si>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</si>
  <si>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</si>
  <si>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</si>
  <si>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</si>
  <si>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</si>
  <si>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</si>
  <si>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</si>
  <si>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</si>
  <si>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</si>
  <si>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</si>
  <si>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</si>
  <si>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</si>
  <si>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</si>
  <si>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</si>
  <si>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</si>
  <si>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</si>
  <si>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</si>
  <si>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</si>
  <si>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</si>
  <si>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</si>
  <si>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</si>
  <si>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</si>
  <si>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</si>
  <si>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</si>
  <si>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</si>
  <si>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</si>
  <si>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</si>
  <si>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</si>
  <si>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</si>
  <si>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</si>
  <si>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</si>
  <si>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</si>
  <si>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</si>
  <si>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</si>
  <si>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</si>
  <si>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</si>
  <si>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</si>
  <si>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</si>
  <si>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</si>
  <si>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</si>
  <si>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</si>
  <si>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</si>
  <si>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</si>
  <si>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</si>
  <si>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</si>
  <si>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</si>
  <si>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</si>
  <si>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</si>
  <si>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</si>
  <si>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</si>
  <si>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</si>
  <si>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</si>
  <si>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</si>
  <si>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</si>
  <si>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</si>
  <si>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</si>
  <si>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</si>
  <si>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</si>
  <si>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</si>
  <si>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</si>
  <si>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</si>
  <si>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</si>
  <si>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</si>
  <si>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</si>
  <si>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</si>
  <si>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</si>
  <si>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</si>
  <si>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</si>
  <si>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</si>
  <si>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</si>
  <si>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</si>
  <si>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</si>
  <si>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</si>
  <si>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</si>
  <si>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</si>
  <si>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</si>
  <si>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</si>
  <si>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</si>
  <si>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</si>
  <si>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</si>
  <si>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</si>
  <si>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</si>
  <si>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</si>
  <si>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</si>
  <si>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</si>
  <si>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</si>
  <si>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</si>
  <si>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</si>
  <si>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</si>
  <si>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</si>
  <si>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</si>
  <si>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</si>
  <si>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</si>
  <si>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</si>
  <si>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</si>
  <si>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</si>
  <si>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</si>
  <si>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</si>
  <si>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</si>
  <si>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</si>
  <si>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</si>
  <si>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</si>
  <si>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</si>
  <si>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</si>
  <si>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</si>
  <si>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</si>
  <si>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</si>
  <si>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</si>
  <si>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</si>
  <si>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</si>
  <si>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</si>
  <si>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</si>
  <si>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</si>
  <si>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</si>
  <si>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</si>
  <si>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</si>
  <si>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</si>
  <si>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</si>
  <si>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</si>
  <si>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</si>
  <si>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</si>
  <si>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</si>
  <si>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</si>
  <si>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</si>
  <si>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</si>
  <si>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</si>
  <si>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</si>
  <si>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</si>
  <si>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</si>
  <si>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</si>
  <si>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</si>
  <si>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</si>
  <si>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</si>
  <si>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</si>
  <si>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</si>
  <si>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</si>
  <si>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</si>
  <si>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</si>
  <si>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</si>
  <si>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</si>
  <si>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</si>
  <si>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</si>
  <si>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</si>
  <si>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</si>
  <si>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</si>
  <si>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</si>
  <si>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</si>
  <si>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</si>
  <si>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</si>
  <si>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</si>
  <si>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</si>
  <si>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</si>
  <si>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</si>
  <si>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</si>
  <si>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</si>
  <si>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</si>
  <si>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</si>
  <si>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</si>
  <si>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</si>
  <si>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</si>
  <si>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</si>
  <si>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</si>
  <si>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</si>
  <si>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</si>
  <si>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</si>
  <si>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</si>
  <si>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</si>
  <si>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</si>
  <si>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</si>
  <si>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</si>
  <si>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</si>
  <si>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</si>
  <si>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</si>
  <si>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</si>
  <si>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</si>
  <si>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</si>
  <si>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</si>
  <si>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</si>
  <si>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</si>
  <si>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</si>
  <si>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</si>
  <si>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</si>
  <si>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</si>
  <si>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</si>
  <si>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</si>
  <si>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</si>
  <si>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</si>
  <si>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</si>
  <si>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</si>
  <si>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</si>
  <si>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</si>
  <si>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</si>
  <si>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</si>
  <si>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</si>
  <si>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</si>
  <si>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</si>
  <si>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</si>
  <si>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</si>
  <si>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</si>
  <si>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</si>
  <si>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</si>
  <si>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</si>
  <si>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</si>
  <si>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</si>
  <si>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</si>
  <si>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</si>
  <si>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</si>
  <si>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</si>
  <si>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</si>
  <si>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</si>
  <si>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</si>
  <si>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</si>
  <si>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</si>
  <si>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</si>
  <si>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</si>
  <si>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</si>
  <si>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</si>
  <si>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</si>
  <si>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</si>
  <si>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</si>
  <si>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</si>
  <si>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</si>
  <si>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</si>
  <si>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</si>
  <si>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</si>
  <si>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</si>
  <si>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</si>
  <si>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</si>
  <si>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</si>
  <si>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</si>
  <si>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</si>
  <si>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</si>
  <si>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</si>
  <si>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</si>
  <si>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</si>
  <si>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</si>
  <si>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</si>
  <si>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</si>
  <si>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</si>
  <si>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</si>
  <si>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</si>
  <si>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</si>
  <si>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</si>
  <si>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</si>
  <si>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</si>
  <si>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</si>
  <si>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</si>
  <si>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</si>
  <si>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</si>
  <si>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</si>
  <si>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</si>
  <si>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</si>
  <si>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</si>
  <si>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</si>
  <si>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</si>
  <si>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</si>
  <si>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</si>
  <si>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</si>
  <si>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</si>
  <si>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</si>
  <si>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</si>
  <si>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</si>
  <si>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</si>
  <si>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</si>
  <si>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</si>
  <si>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</si>
  <si>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</si>
  <si>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</si>
  <si>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</si>
  <si>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</si>
  <si>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</si>
  <si>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</si>
  <si>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</si>
  <si>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</si>
  <si>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</si>
  <si>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</si>
  <si>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</si>
  <si>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</si>
  <si>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</si>
  <si>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</si>
  <si>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</si>
  <si>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</si>
  <si>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</si>
  <si>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</si>
  <si>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</si>
  <si>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</si>
  <si>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</si>
  <si>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</si>
  <si>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</si>
  <si>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</si>
  <si>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</si>
  <si>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</si>
  <si>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</si>
  <si>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</si>
  <si>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</si>
  <si>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</si>
  <si>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</si>
  <si>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</si>
  <si>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</si>
  <si>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</si>
  <si>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</si>
  <si>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</si>
  <si>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</si>
  <si>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</si>
  <si>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</si>
  <si>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</si>
  <si>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</si>
  <si>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</si>
  <si>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</si>
  <si>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</si>
  <si>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</si>
  <si>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</si>
  <si>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</si>
  <si>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</si>
  <si>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</si>
  <si>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</si>
  <si>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</si>
  <si>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</si>
  <si>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</si>
  <si>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</si>
  <si>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</si>
  <si>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</si>
  <si>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</si>
  <si>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</si>
  <si>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</si>
  <si>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</si>
  <si>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</si>
  <si>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</si>
  <si>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</si>
  <si>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</si>
  <si>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</si>
  <si>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</si>
  <si>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</si>
  <si>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</si>
  <si>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</si>
  <si>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</si>
  <si>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</si>
  <si>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</si>
  <si>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</si>
  <si>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</si>
  <si>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</si>
  <si>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</si>
  <si>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</si>
  <si>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</si>
  <si>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</si>
  <si>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</si>
  <si>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</si>
  <si>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</si>
  <si>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</si>
  <si>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</si>
  <si>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</si>
  <si>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</si>
  <si>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</si>
  <si>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</si>
  <si>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</si>
  <si>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</si>
  <si>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</si>
  <si>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</si>
  <si>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</si>
  <si>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</si>
  <si>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</si>
  <si>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</si>
  <si>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</si>
  <si>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</si>
  <si>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</si>
  <si>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</si>
  <si>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</si>
  <si>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</si>
  <si>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</si>
  <si>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</si>
  <si>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</si>
  <si>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</si>
  <si>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</si>
  <si>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</si>
  <si>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</si>
  <si>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</si>
  <si>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</si>
  <si>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</si>
  <si>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</si>
  <si>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</si>
  <si>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</si>
  <si>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</si>
  <si>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</si>
  <si>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</si>
  <si>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</si>
  <si>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</si>
  <si>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</si>
  <si>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</si>
  <si>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</si>
  <si>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</si>
  <si>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</si>
  <si>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</si>
  <si>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</si>
  <si>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</si>
  <si>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</si>
  <si>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</si>
  <si>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</si>
  <si>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</si>
  <si>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</si>
  <si>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</si>
  <si>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</si>
  <si>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</si>
  <si>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</si>
  <si>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</si>
  <si>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</si>
  <si>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</si>
  <si>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</si>
  <si>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</si>
  <si>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</si>
  <si>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</si>
  <si>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</si>
  <si>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</si>
  <si>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</si>
  <si>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</si>
  <si>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</si>
  <si>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</si>
  <si>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</si>
  <si>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</si>
  <si>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</si>
  <si>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</si>
  <si>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</si>
  <si>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</si>
  <si>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</si>
  <si>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</si>
  <si>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</si>
  <si>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</si>
  <si>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</si>
  <si>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</si>
  <si>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</si>
  <si>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</si>
  <si>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</si>
  <si>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</si>
  <si>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</si>
  <si>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</si>
  <si>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</si>
  <si>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</si>
  <si>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</si>
  <si>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</si>
  <si>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</si>
  <si>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</si>
  <si>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</si>
  <si>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</si>
  <si>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</si>
  <si>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</si>
  <si>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</si>
  <si>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</si>
  <si>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</si>
  <si>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</si>
  <si>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</si>
  <si>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</si>
  <si>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</si>
  <si>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</si>
  <si>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</si>
  <si>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</si>
  <si>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</si>
  <si>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</si>
  <si>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</si>
  <si>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</si>
  <si>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</si>
  <si>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</si>
  <si>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</si>
  <si>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</si>
  <si>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</si>
  <si>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</si>
  <si>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</si>
  <si>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</si>
  <si>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</si>
  <si>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</si>
  <si>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</si>
  <si>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</si>
  <si>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</si>
  <si>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</si>
  <si>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</si>
  <si>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</si>
  <si>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</si>
  <si>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</si>
  <si>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</si>
  <si>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</si>
  <si>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</si>
  <si>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</si>
  <si>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</si>
  <si>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</si>
  <si>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</si>
  <si>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</si>
  <si>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</si>
  <si>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</si>
  <si>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</si>
  <si>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</si>
  <si>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</si>
  <si>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</si>
  <si>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</si>
  <si>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</si>
  <si>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</si>
  <si>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</si>
  <si>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</si>
  <si>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</si>
  <si>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</si>
  <si>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</si>
  <si>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</si>
  <si>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</si>
  <si>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</si>
  <si>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</si>
  <si>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</si>
  <si>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</si>
  <si>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</si>
  <si>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</si>
  <si>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</si>
  <si>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</si>
  <si>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</si>
  <si>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</si>
  <si>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</si>
  <si>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</si>
  <si>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</si>
  <si>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</si>
  <si>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</si>
  <si>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</si>
  <si>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</si>
  <si>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</si>
  <si>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</si>
  <si>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</si>
  <si>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</si>
  <si>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</si>
  <si>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</si>
  <si>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</si>
  <si>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</si>
  <si>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</si>
  <si>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</si>
  <si>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</si>
  <si>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</si>
  <si>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</si>
  <si>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</si>
  <si>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</si>
  <si>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</si>
  <si>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</si>
  <si>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</si>
  <si>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</si>
  <si>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</si>
  <si>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</si>
  <si>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</si>
  <si>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</si>
  <si>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</si>
  <si>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</si>
  <si>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</si>
  <si>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</si>
  <si>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</si>
  <si>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</si>
  <si>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</si>
  <si>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</si>
  <si>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</si>
  <si>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</si>
  <si>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</si>
  <si>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</si>
  <si>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</si>
  <si>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</si>
  <si>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</si>
  <si>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</si>
  <si>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</si>
  <si>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</si>
  <si>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</si>
  <si>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</si>
  <si>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</si>
  <si>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</si>
  <si>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</si>
  <si>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</si>
  <si>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</si>
  <si>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</si>
  <si>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</si>
  <si>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</si>
  <si>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</si>
  <si>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</si>
  <si>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</si>
  <si>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</si>
  <si>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</si>
  <si>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</si>
  <si>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</si>
  <si>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</si>
  <si>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</si>
  <si>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</si>
  <si>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</si>
  <si>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</si>
  <si>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</si>
  <si>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</si>
  <si>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</si>
  <si>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</si>
  <si>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</si>
  <si>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</si>
  <si>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</si>
  <si>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</si>
  <si>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</si>
  <si>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</si>
  <si>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</si>
  <si>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</si>
  <si>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</si>
  <si>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</si>
  <si>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</si>
  <si>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</si>
  <si>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</si>
  <si>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</si>
  <si>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</si>
  <si>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</si>
  <si>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</si>
  <si>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</si>
  <si>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</si>
  <si>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</si>
  <si>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</si>
  <si>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</si>
  <si>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</si>
  <si>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</si>
  <si>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</si>
  <si>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</si>
  <si>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</si>
  <si>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</si>
  <si>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</si>
  <si>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</si>
  <si>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</si>
  <si>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</si>
  <si>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</si>
  <si>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</si>
  <si>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</si>
  <si>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</si>
  <si>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</si>
  <si>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</si>
  <si>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</si>
  <si>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</si>
  <si>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</si>
  <si>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</si>
  <si>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</si>
  <si>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</si>
  <si>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</si>
  <si>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</si>
  <si>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</si>
  <si>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</si>
  <si>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</si>
  <si>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</si>
  <si>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</si>
  <si>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</si>
  <si>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</si>
  <si>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</si>
  <si>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</si>
  <si>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</si>
  <si>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</si>
  <si>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</si>
  <si>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</si>
  <si>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</si>
  <si>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</si>
  <si>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</si>
  <si>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</si>
  <si>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</si>
  <si>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</si>
  <si>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</si>
  <si>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</si>
  <si>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</si>
  <si>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</si>
  <si>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</si>
  <si>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</si>
  <si>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</si>
  <si>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</si>
  <si>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</si>
  <si>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</si>
  <si>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</si>
  <si>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</si>
  <si>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</si>
  <si>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</si>
  <si>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</si>
  <si>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</si>
  <si>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</si>
  <si>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</si>
  <si>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</si>
  <si>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</si>
  <si>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</si>
  <si>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</si>
  <si>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</si>
  <si>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</si>
  <si>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</si>
  <si>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</si>
  <si>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</si>
  <si>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</si>
  <si>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</si>
  <si>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</si>
  <si>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</si>
  <si>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</si>
  <si>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</si>
  <si>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</si>
  <si>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</si>
  <si>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</si>
  <si>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</si>
  <si>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</si>
  <si>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</si>
  <si>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</si>
  <si>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</si>
  <si>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</si>
  <si>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</si>
  <si>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</si>
  <si>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</si>
  <si>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</si>
  <si>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</si>
  <si>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</si>
  <si>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</si>
  <si>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</si>
  <si>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</si>
  <si>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</si>
  <si>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</si>
  <si>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</si>
  <si>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</si>
  <si>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</si>
  <si>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</si>
  <si>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</si>
  <si>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</si>
  <si>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</si>
  <si>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</si>
  <si>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</si>
  <si>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</si>
  <si>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</si>
  <si>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</si>
  <si>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</si>
  <si>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</si>
  <si>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</si>
  <si>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</si>
  <si>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</si>
  <si>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</si>
  <si>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</si>
  <si>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</si>
  <si>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</si>
  <si>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</si>
  <si>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</si>
  <si>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</si>
  <si>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</si>
  <si>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</si>
  <si>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</si>
  <si>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</si>
  <si>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</si>
  <si>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</si>
  <si>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</si>
  <si>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</si>
  <si>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</si>
  <si>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</si>
  <si>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</si>
  <si>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</si>
  <si>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</si>
  <si>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</si>
  <si>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</si>
  <si>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</si>
  <si>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</si>
  <si>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</si>
  <si>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</si>
  <si>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</si>
  <si>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</si>
  <si>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</si>
  <si>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</si>
  <si>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</si>
  <si>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</si>
  <si>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</si>
  <si>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</si>
  <si>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</si>
  <si>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</si>
  <si>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</si>
  <si>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</si>
  <si>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</si>
  <si>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</si>
  <si>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</si>
  <si>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</si>
  <si>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</si>
  <si>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</si>
  <si>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</si>
  <si>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</si>
  <si>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</si>
  <si>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</si>
  <si>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</si>
  <si>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</si>
  <si>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</si>
  <si>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</si>
  <si>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</si>
  <si>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</si>
  <si>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</si>
  <si>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</si>
  <si>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</si>
  <si>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</si>
  <si>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</si>
  <si>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</si>
  <si>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</si>
  <si>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</si>
  <si>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</si>
  <si>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</si>
  <si>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</si>
  <si>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</si>
  <si>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</si>
  <si>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</si>
  <si>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</si>
  <si>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</si>
  <si>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</si>
  <si>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</si>
  <si>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</si>
  <si>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</si>
  <si>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</si>
  <si>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</si>
  <si>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</si>
  <si>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</si>
  <si>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</si>
  <si>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</si>
  <si>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</si>
  <si>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</si>
  <si>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</si>
  <si>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</si>
  <si>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</si>
  <si>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</si>
  <si>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</si>
  <si>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</si>
  <si>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</si>
  <si>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</si>
  <si>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</si>
  <si>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</si>
  <si>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</si>
  <si>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</si>
  <si>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</si>
  <si>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</si>
  <si>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</si>
  <si>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</si>
  <si>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</si>
  <si>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</si>
  <si>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</si>
  <si>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</si>
  <si>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</si>
  <si>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</si>
  <si>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</si>
  <si>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</si>
  <si>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</si>
  <si>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</si>
  <si>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</si>
  <si>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</si>
  <si>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</si>
  <si>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</si>
  <si>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</si>
  <si>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</si>
  <si>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</si>
  <si>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</si>
  <si>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</si>
  <si>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</si>
  <si>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</si>
  <si>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</si>
  <si>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</si>
  <si>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</si>
  <si>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</si>
  <si>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</si>
  <si>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</si>
  <si>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</si>
  <si>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</si>
  <si>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</si>
  <si>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</si>
  <si>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</si>
  <si>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</si>
  <si>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</si>
  <si>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</si>
  <si>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</si>
  <si>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</si>
  <si>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</si>
  <si>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</si>
  <si>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</si>
  <si>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</si>
  <si>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</si>
  <si>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</si>
  <si>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</si>
  <si>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</si>
  <si>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</si>
  <si>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</si>
  <si>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</si>
  <si>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</si>
  <si>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</si>
  <si>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</si>
  <si>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</si>
  <si>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</si>
  <si>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</si>
  <si>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</si>
  <si>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</si>
  <si>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</si>
  <si>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</si>
  <si>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</si>
  <si>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</si>
  <si>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</si>
  <si>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</si>
  <si>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</si>
  <si>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</si>
  <si>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</si>
  <si>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</si>
  <si>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</si>
  <si>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</si>
  <si>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</si>
  <si>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</si>
  <si>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</si>
  <si>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</si>
  <si>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</si>
  <si>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</si>
  <si>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</si>
  <si>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</si>
  <si>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</si>
  <si>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</si>
  <si>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</si>
  <si>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</si>
  <si>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</si>
  <si>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</si>
  <si>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</si>
  <si>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</si>
  <si>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</si>
  <si>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</si>
  <si>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</si>
  <si>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</si>
  <si>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</si>
  <si>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</si>
  <si>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</si>
  <si>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</si>
  <si>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</si>
  <si>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</si>
  <si>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</si>
  <si>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</si>
  <si>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</si>
  <si>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</si>
  <si>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</si>
  <si>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</si>
  <si>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</si>
  <si>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</si>
  <si>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</si>
  <si>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</si>
  <si>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</si>
  <si>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</si>
  <si>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</si>
  <si>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</si>
  <si>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</si>
  <si>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</si>
  <si>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</si>
  <si>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</si>
  <si>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</si>
  <si>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</si>
  <si>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</si>
  <si>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</si>
  <si>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</si>
  <si>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</si>
  <si>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</si>
  <si>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</si>
  <si>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</si>
  <si>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</si>
  <si>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</si>
  <si>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</si>
  <si>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</si>
  <si>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</si>
  <si>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</si>
  <si>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</si>
  <si>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</si>
  <si>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</si>
  <si>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</si>
  <si>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</si>
  <si>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</si>
  <si>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</si>
  <si>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</si>
  <si>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</si>
  <si>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</si>
  <si>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</si>
  <si>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</si>
  <si>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</si>
  <si>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</si>
  <si>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</si>
  <si>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</si>
  <si>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</si>
  <si>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</si>
  <si>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</si>
  <si>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</si>
  <si>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</si>
  <si>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</si>
  <si>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</si>
  <si>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</si>
  <si>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</si>
  <si>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</si>
  <si>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</si>
  <si>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</si>
  <si>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</si>
  <si>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</si>
  <si>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</si>
  <si>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</si>
  <si>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</si>
  <si>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</si>
  <si>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</si>
  <si>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</si>
  <si>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</si>
  <si>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</si>
  <si>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</si>
  <si>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</si>
  <si>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</si>
  <si>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</si>
  <si>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</si>
  <si>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</si>
  <si>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</si>
  <si>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</si>
  <si>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</si>
  <si>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</si>
  <si>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</si>
  <si>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</si>
  <si>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</si>
  <si>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</si>
  <si>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</si>
  <si>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</si>
  <si>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</si>
  <si>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</si>
  <si>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</si>
  <si>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</si>
  <si>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</si>
  <si>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</si>
  <si>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</si>
  <si>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</si>
  <si>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</si>
  <si>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</si>
  <si>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</si>
  <si>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</si>
  <si>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</si>
  <si>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</si>
  <si>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</si>
  <si>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</si>
  <si>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</si>
  <si>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</si>
  <si>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</si>
  <si>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</si>
  <si>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</si>
  <si>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</si>
  <si>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</si>
  <si>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</si>
  <si>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</si>
  <si>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</si>
  <si>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</si>
  <si>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</si>
  <si>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</si>
  <si>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</si>
  <si>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</si>
  <si>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</si>
  <si>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</si>
  <si>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</si>
  <si>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</si>
  <si>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</si>
  <si>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</si>
  <si>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</si>
  <si>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</si>
  <si>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</si>
  <si>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</si>
  <si>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</si>
  <si>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</si>
  <si>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</si>
  <si>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</si>
  <si>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</si>
  <si>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</si>
  <si>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</si>
  <si>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</si>
  <si>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</si>
  <si>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</si>
  <si>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</si>
  <si>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</si>
  <si>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</si>
  <si>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</si>
  <si>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</si>
  <si>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</si>
  <si>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</si>
  <si>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</si>
  <si>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</si>
  <si>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</si>
  <si>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</si>
  <si>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</si>
  <si>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</si>
  <si>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</si>
  <si>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</si>
  <si>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</si>
  <si>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</si>
  <si>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</si>
  <si>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</si>
  <si>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</si>
  <si>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</si>
  <si>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</si>
  <si>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</si>
  <si>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</si>
  <si>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</si>
  <si>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</si>
  <si>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</si>
  <si>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</si>
  <si>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</si>
  <si>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</si>
  <si>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</si>
  <si>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</si>
  <si>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</si>
  <si>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</si>
  <si>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</si>
  <si>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</si>
  <si>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</si>
  <si>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</si>
  <si>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</si>
  <si>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</si>
  <si>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</si>
  <si>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</si>
  <si>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</si>
  <si>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</si>
  <si>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</si>
  <si>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</si>
  <si>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</si>
  <si>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</si>
  <si>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</si>
  <si>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</si>
  <si>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</si>
  <si>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</si>
  <si>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</si>
  <si>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</si>
  <si>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</si>
  <si>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</si>
  <si>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</si>
  <si>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</si>
  <si>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</si>
  <si>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</si>
  <si>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</si>
  <si>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</si>
  <si>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</si>
  <si>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</si>
  <si>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</si>
  <si>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</si>
  <si>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</si>
  <si>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</si>
  <si>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</si>
  <si>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</si>
  <si>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</si>
  <si>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</si>
  <si>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</si>
  <si>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</si>
  <si>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</si>
  <si>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</si>
  <si>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</si>
  <si>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</si>
  <si>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</si>
  <si>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</si>
  <si>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</si>
  <si>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</si>
  <si>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</si>
  <si>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</si>
  <si>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</si>
  <si>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</si>
  <si>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</si>
  <si>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</si>
  <si>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</si>
  <si>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</si>
  <si>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</si>
  <si>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</si>
  <si>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</si>
  <si>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</si>
  <si>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</si>
  <si>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</si>
  <si>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</si>
  <si>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</si>
  <si>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</si>
  <si>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</si>
  <si>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</si>
  <si>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</si>
  <si>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</si>
  <si>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</si>
  <si>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</si>
  <si>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</si>
  <si>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</si>
  <si>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</si>
  <si>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</si>
  <si>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</si>
  <si>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</si>
  <si>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</si>
  <si>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</si>
  <si>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</si>
  <si>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</si>
  <si>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</si>
  <si>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</si>
  <si>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</si>
  <si>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</si>
  <si>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</si>
  <si>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</si>
  <si>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</si>
  <si>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</si>
  <si>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</si>
  <si>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</si>
  <si>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</si>
  <si>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</si>
  <si>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</si>
  <si>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</si>
  <si>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</si>
  <si>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</si>
  <si>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</si>
  <si>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</si>
  <si>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</si>
  <si>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</si>
  <si>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</si>
  <si>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</si>
  <si>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</si>
  <si>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</si>
  <si>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</si>
  <si>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</si>
  <si>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</si>
  <si>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</si>
  <si>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</si>
  <si>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</si>
  <si>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</si>
  <si>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</si>
  <si>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</si>
  <si>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</si>
  <si>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</si>
  <si>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</si>
  <si>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</si>
  <si>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</si>
  <si>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</si>
  <si>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</si>
  <si>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</si>
  <si>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</si>
  <si>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</si>
  <si>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</si>
  <si>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</si>
  <si>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</si>
  <si>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</si>
  <si>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</si>
  <si>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</si>
  <si>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</si>
  <si>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</si>
  <si>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</si>
  <si>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</si>
  <si>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</si>
  <si>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</si>
  <si>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</si>
  <si>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</si>
  <si>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</si>
  <si>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</si>
  <si>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</si>
  <si>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</si>
  <si>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</si>
  <si>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</si>
  <si>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</si>
  <si>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</si>
  <si>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</si>
  <si>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</si>
  <si>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</si>
  <si>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</si>
  <si>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</si>
  <si>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</si>
  <si>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</si>
  <si>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</si>
  <si>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</si>
  <si>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</si>
  <si>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</si>
  <si>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</si>
  <si>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</si>
  <si>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</si>
  <si>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</si>
  <si>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</si>
  <si>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</si>
  <si>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</si>
  <si>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</si>
  <si>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</si>
  <si>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</si>
  <si>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</si>
  <si>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</si>
  <si>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</si>
  <si>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</si>
  <si>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</si>
  <si>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</si>
  <si>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</si>
  <si>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</si>
  <si>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</si>
  <si>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</si>
  <si>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</si>
  <si>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</si>
  <si>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</si>
  <si>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</si>
  <si>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</si>
  <si>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</si>
  <si>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</si>
  <si>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</si>
  <si>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</si>
  <si>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</si>
  <si>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</si>
  <si>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</si>
  <si>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</si>
  <si>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</si>
  <si>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</si>
  <si>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</si>
  <si>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</si>
  <si>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</si>
  <si>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</si>
  <si>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</si>
  <si>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</si>
  <si>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</si>
  <si>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</si>
  <si>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</si>
  <si>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</si>
  <si>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</si>
  <si>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</si>
  <si>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</si>
  <si>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</si>
  <si>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</si>
  <si>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</si>
  <si>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</si>
  <si>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</si>
  <si>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</si>
  <si>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</si>
  <si>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</si>
  <si>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</si>
  <si>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</si>
  <si>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</si>
  <si>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</si>
  <si>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</si>
  <si>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</si>
  <si>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</si>
  <si>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</si>
  <si>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</si>
  <si>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</si>
  <si>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</si>
  <si>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</si>
  <si>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</si>
  <si>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</si>
  <si>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</si>
  <si>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</si>
  <si>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</si>
  <si>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</si>
  <si>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</si>
  <si>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</si>
  <si>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</si>
  <si>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</si>
  <si>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</si>
  <si>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</si>
  <si>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</si>
  <si>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</si>
  <si>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</si>
  <si>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</si>
  <si>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</si>
  <si>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</si>
  <si>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</si>
  <si>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</si>
  <si>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</si>
  <si>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</si>
  <si>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</si>
  <si>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</si>
  <si>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</si>
  <si>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</si>
  <si>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</si>
  <si>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</si>
  <si>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</si>
  <si>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</si>
  <si>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</si>
  <si>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</si>
  <si>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</si>
  <si>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</si>
  <si>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</si>
  <si>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</si>
  <si>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</si>
  <si>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</si>
  <si>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</si>
  <si>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</si>
  <si>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</si>
  <si>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</si>
  <si>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</si>
  <si>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</si>
  <si>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</si>
  <si>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</si>
  <si>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</si>
  <si>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</si>
  <si>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</si>
  <si>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</si>
  <si>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</si>
  <si>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</si>
  <si>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</si>
  <si>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</si>
  <si>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</si>
  <si>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</si>
  <si>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</si>
  <si>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</si>
  <si>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</si>
  <si>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</si>
  <si>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</si>
  <si>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</si>
  <si>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</si>
  <si>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</si>
  <si>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</si>
  <si>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</si>
  <si>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</si>
  <si>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</si>
  <si>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</si>
  <si>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</si>
  <si>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</si>
  <si>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</si>
  <si>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</si>
  <si>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</si>
  <si>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</si>
  <si>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</si>
  <si>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</si>
  <si>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</si>
  <si>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</si>
  <si>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</si>
  <si>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</si>
  <si>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</si>
  <si>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</si>
  <si>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</si>
  <si>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</si>
  <si>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</si>
  <si>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</si>
  <si>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</si>
  <si>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</si>
  <si>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</si>
  <si>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</si>
  <si>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</si>
  <si>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</si>
  <si>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</si>
  <si>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</si>
  <si>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</si>
  <si>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</si>
  <si>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</si>
  <si>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</si>
  <si>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</si>
  <si>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</si>
  <si>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</si>
  <si>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</si>
  <si>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</si>
  <si>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</si>
  <si>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</si>
  <si>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</si>
  <si>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</si>
  <si>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</si>
  <si>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</si>
  <si>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</si>
  <si>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</si>
  <si>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</si>
  <si>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</si>
  <si>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</si>
  <si>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</si>
  <si>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</si>
  <si>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</si>
  <si>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</si>
  <si>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</si>
  <si>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</si>
  <si>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</si>
  <si>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</si>
  <si>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</si>
  <si>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</si>
  <si>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</si>
  <si>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</si>
  <si>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</si>
  <si>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</si>
  <si>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</si>
  <si>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</si>
  <si>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</si>
  <si>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</si>
  <si>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</si>
  <si>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</si>
  <si>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</si>
  <si>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</si>
  <si>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</si>
  <si>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</si>
  <si>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</si>
  <si>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</si>
  <si>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</si>
  <si>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</si>
  <si>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</si>
  <si>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</si>
  <si>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</si>
  <si>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</si>
  <si>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</si>
  <si>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</si>
  <si>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</si>
  <si>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</si>
  <si>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</si>
  <si>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</si>
  <si>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</si>
  <si>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</si>
  <si>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</si>
  <si>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</si>
  <si>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</si>
  <si>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</si>
  <si>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</si>
  <si>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</si>
  <si>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</si>
  <si>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</si>
  <si>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</si>
  <si>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</si>
  <si>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</si>
  <si>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</si>
  <si>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</si>
  <si>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</si>
  <si>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</si>
  <si>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</si>
  <si>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</si>
  <si>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</si>
  <si>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</si>
  <si>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</si>
  <si>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</si>
  <si>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</si>
  <si>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</si>
  <si>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</si>
  <si>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</si>
  <si>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</si>
  <si>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</si>
  <si>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</si>
  <si>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</si>
  <si>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</si>
  <si>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</si>
  <si>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</si>
  <si>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</si>
  <si>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</si>
  <si>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</si>
  <si>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</si>
  <si>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</si>
  <si>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</si>
  <si>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</si>
  <si>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</si>
  <si>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</si>
  <si>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</si>
  <si>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</si>
  <si>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</si>
  <si>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</si>
  <si>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</si>
  <si>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</si>
  <si>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</si>
  <si>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</si>
  <si>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</si>
  <si>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</si>
  <si>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</si>
  <si>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</si>
  <si>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</si>
  <si>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</si>
  <si>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</si>
  <si>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</si>
  <si>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</si>
  <si>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</si>
  <si>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</si>
  <si>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</si>
  <si>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</si>
  <si>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</si>
  <si>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</si>
  <si>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</si>
  <si>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</si>
  <si>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</si>
  <si>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</si>
  <si>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</si>
  <si>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</si>
  <si>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</si>
  <si>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</si>
  <si>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</si>
  <si>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</si>
  <si>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</si>
  <si>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</si>
  <si>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</si>
  <si>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</si>
  <si>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</si>
  <si>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</si>
  <si>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</si>
  <si>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</si>
  <si>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</si>
  <si>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</si>
  <si>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</si>
  <si>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</si>
  <si>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</si>
  <si>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</si>
  <si>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</si>
  <si>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</si>
  <si>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</si>
  <si>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</si>
  <si>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</si>
  <si>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</si>
  <si>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</si>
  <si>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</si>
  <si>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</si>
  <si>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</si>
  <si>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</si>
  <si>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</si>
  <si>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</si>
  <si>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</si>
  <si>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</si>
  <si>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</si>
  <si>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</si>
  <si>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</si>
  <si>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</si>
  <si>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</si>
  <si>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</si>
  <si>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</si>
  <si>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</si>
  <si>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</si>
  <si>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</si>
  <si>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</si>
  <si>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</si>
  <si>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</si>
  <si>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</si>
  <si>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</si>
  <si>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</si>
  <si>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</si>
  <si>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</si>
  <si>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</si>
  <si>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</si>
  <si>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</si>
  <si>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</si>
  <si>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</si>
  <si>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</si>
  <si>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</si>
  <si>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</si>
  <si>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</si>
  <si>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</si>
  <si>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</si>
  <si>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</si>
  <si>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</si>
  <si>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</si>
  <si>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</si>
  <si>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</si>
  <si>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</si>
  <si>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</si>
  <si>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</si>
  <si>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</si>
  <si>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</si>
  <si>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</si>
  <si>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</si>
  <si>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</si>
  <si>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</si>
  <si>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</si>
  <si>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</si>
  <si>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</si>
  <si>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</si>
  <si>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</si>
  <si>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</si>
  <si>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</si>
  <si>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</si>
  <si>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</si>
  <si>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</si>
  <si>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</si>
  <si>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</si>
  <si>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</si>
  <si>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</si>
  <si>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</si>
  <si>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</si>
  <si>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</si>
  <si>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</si>
  <si>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</si>
  <si>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</si>
  <si>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</si>
  <si>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</si>
  <si>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</si>
  <si>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</si>
  <si>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</si>
  <si>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</si>
  <si>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</si>
  <si>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</si>
  <si>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</si>
  <si>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</si>
  <si>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</si>
  <si>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</si>
  <si>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</si>
  <si>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</si>
  <si>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</si>
  <si>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</si>
  <si>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</si>
  <si>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</si>
  <si>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</si>
  <si>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</si>
  <si>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</si>
  <si>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</si>
  <si>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</si>
  <si>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</si>
  <si>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</si>
  <si>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</si>
  <si>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</si>
  <si>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</si>
  <si>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</si>
  <si>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</si>
  <si>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</si>
  <si>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</si>
  <si>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</si>
  <si>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</si>
  <si>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</si>
  <si>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</si>
  <si>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</si>
  <si>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</si>
  <si>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</si>
  <si>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</si>
  <si>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</si>
  <si>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</si>
  <si>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</si>
  <si>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</si>
  <si>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</si>
  <si>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</si>
  <si>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</si>
  <si>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</si>
  <si>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</si>
  <si>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</si>
  <si>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</si>
  <si>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</si>
  <si>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</si>
  <si>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</si>
  <si>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</si>
  <si>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</si>
  <si>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</si>
  <si>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</si>
  <si>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</si>
  <si>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</si>
  <si>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</si>
  <si>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</si>
  <si>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</si>
  <si>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</si>
  <si>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</si>
  <si>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</si>
  <si>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</si>
  <si>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</si>
  <si>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</si>
  <si>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</si>
  <si>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</si>
  <si>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</si>
  <si>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</si>
  <si>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</si>
  <si>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</si>
  <si>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</si>
  <si>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</si>
  <si>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</si>
  <si>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</si>
  <si>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</si>
  <si>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</si>
  <si>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</si>
  <si>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</si>
  <si>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</si>
  <si>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</si>
  <si>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</si>
  <si>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</si>
  <si>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</si>
  <si>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</si>
  <si>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</si>
  <si>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</si>
  <si>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</si>
  <si>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</si>
  <si>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</si>
  <si>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</si>
  <si>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</si>
  <si>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</si>
  <si>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</si>
  <si>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</si>
  <si>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</si>
  <si>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</si>
  <si>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</si>
  <si>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</si>
  <si>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</si>
  <si>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</si>
  <si>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</si>
  <si>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</si>
  <si>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</si>
  <si>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</si>
  <si>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</si>
  <si>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</si>
  <si>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</si>
  <si>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</si>
  <si>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</si>
  <si>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</si>
  <si>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</si>
  <si>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</si>
  <si>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</si>
  <si>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</si>
  <si>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</si>
  <si>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</si>
  <si>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</si>
  <si>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</si>
  <si>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</si>
  <si>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</si>
  <si>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</si>
  <si>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</si>
  <si>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</si>
  <si>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</si>
  <si>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</si>
  <si>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</si>
  <si>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</si>
  <si>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</si>
  <si>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</si>
  <si>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</si>
  <si>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</si>
  <si>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</si>
  <si>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</si>
  <si>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</si>
  <si>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</si>
  <si>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</si>
  <si>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</si>
  <si>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</si>
  <si>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</si>
  <si>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</si>
  <si>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</si>
  <si>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</si>
  <si>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</si>
  <si>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</si>
  <si>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</si>
  <si>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</si>
  <si>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</si>
  <si>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</si>
  <si>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</si>
  <si>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</si>
  <si>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</si>
  <si>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</si>
  <si>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</si>
  <si>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</si>
  <si>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</si>
  <si>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</si>
  <si>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</si>
  <si>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</si>
  <si>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</si>
  <si>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</si>
  <si>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</si>
  <si>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</si>
  <si>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</si>
  <si>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</si>
  <si>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</si>
  <si>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</si>
  <si>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</si>
  <si>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</si>
  <si>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</si>
  <si>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</si>
  <si>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</si>
  <si>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</si>
  <si>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</si>
  <si>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</si>
  <si>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</si>
  <si>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</si>
  <si>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</si>
  <si>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</si>
  <si>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</si>
  <si>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</si>
  <si>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</si>
  <si>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</si>
  <si>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</si>
  <si>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</si>
  <si>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</si>
  <si>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</si>
  <si>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</si>
  <si>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</si>
  <si>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</si>
  <si>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</si>
  <si>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</si>
  <si>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</si>
  <si>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</si>
  <si>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</si>
  <si>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</si>
  <si>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</si>
  <si>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</si>
  <si>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</si>
  <si>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</si>
  <si>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</si>
  <si>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</si>
  <si>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</si>
  <si>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</si>
  <si>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</si>
  <si>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</si>
  <si>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</si>
  <si>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</si>
  <si>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</si>
  <si>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</si>
  <si>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</si>
  <si>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</si>
  <si>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</si>
  <si>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</si>
  <si>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</si>
  <si>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</si>
  <si>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</si>
  <si>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</si>
  <si>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</si>
  <si>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</si>
  <si>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</si>
  <si>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</si>
  <si>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</si>
  <si>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</si>
  <si>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</si>
  <si>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</si>
  <si>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</si>
  <si>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</si>
  <si>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</si>
  <si>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</si>
  <si>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</si>
  <si>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</si>
  <si>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</si>
  <si>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</si>
  <si>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</si>
  <si>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</si>
  <si>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</si>
  <si>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</si>
  <si>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</si>
  <si>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</si>
  <si>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</si>
  <si>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</si>
  <si>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</si>
  <si>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</si>
  <si>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</si>
  <si>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</si>
  <si>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</si>
  <si>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</si>
  <si>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</si>
  <si>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</si>
  <si>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</si>
  <si>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</si>
  <si>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</si>
  <si>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</si>
  <si>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</si>
  <si>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</si>
  <si>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</si>
  <si>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</si>
  <si>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</si>
  <si>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</si>
  <si>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</si>
  <si>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</si>
  <si>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</si>
  <si>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</si>
  <si>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</si>
  <si>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</si>
  <si>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</si>
  <si>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</si>
  <si>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</si>
  <si>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</si>
  <si>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</si>
  <si>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</si>
  <si>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</si>
  <si>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</si>
  <si>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</si>
  <si>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</si>
  <si>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</si>
  <si>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</si>
  <si>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</si>
  <si>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</si>
  <si>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</si>
  <si>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</si>
  <si>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</si>
  <si>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</si>
  <si>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</si>
  <si>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</si>
  <si>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</si>
  <si>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</si>
  <si>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</si>
  <si>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</si>
  <si>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</si>
  <si>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</si>
  <si>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</si>
  <si>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</si>
  <si>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</si>
  <si>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</si>
  <si>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</si>
  <si>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</si>
  <si>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</si>
  <si>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</si>
  <si>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</si>
  <si>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</si>
  <si>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</si>
  <si>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</si>
  <si>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</si>
  <si>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</si>
  <si>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</si>
  <si>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</si>
  <si>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</si>
  <si>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</si>
  <si>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</si>
  <si>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</si>
  <si>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</si>
  <si>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</si>
  <si>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</si>
  <si>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</si>
  <si>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</si>
  <si>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</si>
  <si>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</si>
  <si>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</si>
  <si>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</si>
  <si>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</si>
  <si>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</si>
  <si>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</si>
  <si>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</si>
  <si>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</si>
  <si>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</si>
  <si>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</si>
  <si>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</si>
  <si>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</si>
  <si>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</si>
  <si>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</si>
  <si>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</si>
  <si>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</si>
  <si>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</si>
  <si>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</si>
  <si>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</si>
  <si>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</si>
  <si>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</si>
  <si>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</si>
  <si>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</si>
  <si>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</si>
  <si>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</si>
  <si>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</si>
  <si>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</si>
  <si>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</si>
  <si>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</si>
  <si>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</si>
  <si>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</si>
  <si>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</si>
  <si>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</si>
  <si>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</si>
  <si>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</si>
  <si>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</si>
  <si>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</si>
  <si>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</si>
  <si>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</si>
  <si>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</si>
  <si>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</si>
  <si>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</si>
  <si>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</si>
  <si>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</si>
  <si>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</si>
  <si>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</si>
  <si>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</si>
  <si>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</si>
  <si>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</si>
  <si>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</si>
  <si>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</si>
  <si>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</si>
  <si>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</si>
  <si>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</si>
  <si>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</si>
  <si>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</si>
  <si>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</si>
  <si>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</si>
  <si>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</si>
  <si>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</si>
  <si>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</si>
  <si>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</si>
  <si>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</si>
  <si>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</si>
  <si>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</si>
  <si>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</si>
  <si>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</si>
  <si>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</si>
  <si>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</si>
  <si>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</si>
  <si>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</si>
  <si>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</si>
  <si>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</si>
  <si>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</si>
  <si>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</si>
  <si>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</si>
  <si>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</si>
  <si>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</si>
  <si>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</si>
  <si>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</si>
  <si>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</si>
  <si>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</si>
  <si>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</si>
  <si>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</si>
  <si>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</si>
  <si>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</si>
  <si>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</si>
  <si>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</si>
  <si>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</si>
  <si>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</si>
  <si>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</si>
  <si>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</si>
  <si>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</si>
  <si>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</si>
  <si>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</si>
  <si>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</si>
  <si>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</si>
  <si>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</si>
  <si>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</si>
  <si>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</si>
  <si>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</si>
  <si>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</si>
  <si>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</si>
  <si>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</si>
  <si>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</si>
  <si>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</si>
  <si>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</si>
  <si>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</si>
  <si>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</si>
  <si>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</si>
  <si>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</si>
  <si>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</si>
  <si>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</si>
  <si>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</si>
  <si>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</si>
  <si>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</si>
  <si>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</si>
  <si>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</si>
  <si>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</si>
  <si>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</si>
  <si>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</si>
  <si>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</si>
  <si>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</si>
  <si>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</si>
  <si>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</si>
  <si>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</si>
  <si>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</si>
  <si>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</si>
  <si>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</si>
  <si>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</si>
  <si>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</si>
  <si>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</si>
  <si>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</si>
  <si>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</si>
  <si>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</si>
  <si>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</si>
  <si>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</si>
  <si>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</si>
  <si>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</si>
  <si>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</si>
  <si>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</si>
  <si>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</si>
  <si>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</si>
  <si>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</si>
  <si>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</si>
  <si>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</si>
  <si>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</si>
  <si>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</si>
  <si>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</si>
  <si>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</si>
  <si>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</si>
  <si>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</si>
  <si>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</si>
  <si>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</si>
  <si>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</si>
  <si>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</si>
  <si>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</si>
  <si>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</si>
  <si>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</si>
  <si>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</si>
  <si>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</si>
  <si>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</si>
  <si>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</si>
  <si>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</si>
  <si>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</si>
  <si>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</si>
  <si>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</si>
  <si>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</si>
  <si>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</si>
  <si>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</si>
  <si>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</si>
  <si>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</si>
  <si>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</si>
  <si>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</si>
  <si>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</si>
  <si>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</si>
  <si>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</si>
  <si>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</si>
  <si>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</si>
  <si>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</si>
  <si>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</si>
  <si>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</si>
  <si>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</si>
  <si>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</si>
  <si>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</si>
  <si>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</si>
  <si>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</si>
  <si>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</si>
  <si>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</si>
  <si>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</si>
  <si>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</si>
  <si>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</si>
  <si>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</si>
  <si>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</si>
  <si>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</si>
  <si>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</si>
  <si>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</si>
  <si>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</si>
  <si>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</si>
  <si>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</si>
  <si>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</si>
  <si>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</si>
  <si>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</si>
  <si>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</si>
  <si>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</si>
  <si>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</si>
  <si>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</si>
  <si>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</si>
  <si>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</si>
  <si>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</si>
  <si>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</si>
  <si>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</si>
  <si>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</si>
  <si>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</si>
  <si>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</si>
  <si>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</si>
  <si>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</si>
  <si>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</si>
  <si>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</si>
  <si>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</si>
  <si>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</si>
  <si>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</si>
  <si>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</si>
  <si>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</si>
  <si>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</si>
  <si>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</si>
  <si>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</si>
  <si>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</si>
  <si>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</si>
  <si>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</si>
  <si>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</si>
  <si>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</si>
  <si>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</si>
  <si>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</si>
  <si>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</si>
  <si>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</si>
  <si>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</si>
  <si>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</si>
  <si>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</si>
  <si>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</si>
  <si>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</si>
  <si>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</si>
  <si>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</si>
  <si>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</si>
  <si>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</si>
  <si>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</si>
  <si>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</si>
  <si>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</si>
  <si>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</si>
  <si>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</si>
  <si>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</si>
  <si>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</si>
  <si>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</si>
  <si>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</si>
  <si>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</si>
  <si>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</si>
  <si>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</si>
  <si>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</si>
  <si>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</si>
  <si>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</si>
  <si>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</si>
  <si>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</si>
  <si>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</si>
  <si>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</si>
  <si>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</si>
  <si>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</si>
  <si>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</si>
  <si>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</si>
  <si>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</si>
  <si>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</si>
  <si>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</si>
  <si>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</si>
  <si>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</si>
  <si>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</si>
  <si>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</si>
  <si>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</si>
  <si>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</si>
  <si>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</si>
  <si>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</si>
  <si>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</si>
  <si>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</si>
  <si>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</si>
  <si>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</si>
  <si>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</si>
  <si>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</si>
  <si>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</si>
  <si>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</si>
  <si>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</si>
  <si>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</si>
  <si>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</si>
  <si>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</si>
  <si>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</si>
  <si>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</si>
  <si>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</si>
  <si>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</si>
  <si>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</si>
  <si>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</si>
  <si>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</si>
  <si>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</si>
  <si>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</si>
  <si>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</si>
  <si>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</si>
  <si>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</si>
  <si>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</si>
  <si>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</si>
  <si>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</si>
  <si>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</si>
  <si>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</si>
  <si>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</si>
  <si>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</si>
  <si>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</si>
  <si>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</si>
  <si>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</si>
  <si>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</si>
  <si>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</si>
  <si>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</si>
  <si>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</si>
  <si>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</si>
  <si>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</si>
  <si>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</si>
  <si>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</si>
  <si>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</si>
  <si>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</si>
  <si>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</si>
  <si>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</si>
  <si>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</si>
  <si>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</si>
  <si>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</si>
  <si>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</si>
  <si>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</si>
  <si>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</si>
  <si>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</si>
  <si>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</si>
  <si>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</si>
  <si>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</si>
  <si>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</si>
  <si>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</si>
  <si>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</si>
  <si>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</si>
  <si>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</si>
  <si>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</si>
  <si>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</si>
  <si>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</si>
  <si>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</si>
  <si>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</si>
  <si>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</si>
  <si>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</si>
  <si>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</si>
  <si>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</si>
  <si>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</si>
  <si>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</si>
  <si>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</si>
  <si>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</si>
  <si>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</si>
  <si>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</si>
  <si>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</si>
  <si>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</si>
  <si>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</si>
  <si>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</si>
  <si>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</si>
  <si>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</si>
  <si>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</si>
  <si>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</si>
  <si>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</si>
  <si>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</si>
  <si>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</si>
  <si>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</si>
  <si>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</si>
  <si>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</si>
  <si>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</si>
  <si>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</si>
  <si>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</si>
  <si>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</si>
  <si>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</si>
  <si>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</si>
  <si>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</si>
  <si>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</si>
  <si>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</si>
  <si>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</si>
  <si>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</si>
  <si>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</si>
  <si>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</si>
  <si>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</si>
  <si>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</si>
  <si>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</si>
  <si>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</si>
  <si>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</si>
  <si>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</si>
  <si>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</si>
  <si>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</si>
  <si>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</si>
  <si>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</si>
  <si>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</si>
  <si>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</si>
  <si>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</si>
  <si>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</si>
  <si>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</si>
  <si>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</si>
  <si>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</si>
  <si>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</si>
  <si>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</si>
  <si>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</si>
  <si>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</si>
  <si>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</si>
  <si>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</si>
  <si>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</si>
  <si>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</si>
  <si>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</si>
  <si>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</si>
  <si>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</si>
  <si>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</si>
  <si>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</si>
  <si>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</si>
  <si>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</si>
  <si>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</si>
  <si>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</si>
  <si>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</si>
  <si>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</si>
  <si>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</si>
  <si>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</si>
  <si>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</si>
  <si>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</si>
  <si>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</si>
  <si>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</si>
  <si>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</si>
  <si>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</si>
  <si>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</si>
  <si>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</si>
  <si>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</si>
  <si>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</si>
  <si>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</si>
  <si>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</si>
  <si>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</si>
  <si>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</si>
  <si>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</si>
  <si>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</si>
  <si>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</si>
  <si>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</si>
  <si>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</si>
  <si>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</si>
  <si>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</si>
  <si>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</si>
  <si>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</si>
  <si>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</si>
  <si>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</si>
  <si>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</si>
  <si>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</si>
  <si>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</si>
  <si>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</si>
  <si>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</si>
  <si>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</si>
  <si>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</si>
  <si>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</si>
  <si>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</si>
  <si>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</si>
  <si>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</si>
  <si>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</si>
  <si>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</si>
  <si>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</si>
  <si>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</si>
  <si>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</si>
  <si>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</si>
  <si>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</si>
  <si>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</si>
  <si>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</si>
  <si>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</si>
  <si>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</si>
  <si>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</si>
  <si>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</si>
  <si>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</si>
  <si>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</si>
  <si>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</si>
  <si>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</si>
  <si>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</si>
  <si>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</si>
  <si>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</si>
  <si>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</si>
  <si>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</si>
  <si>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</si>
  <si>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</si>
  <si>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</si>
  <si>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</si>
  <si>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</si>
  <si>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</si>
  <si>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</si>
  <si>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</si>
  <si>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</si>
  <si>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</si>
  <si>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</si>
  <si>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</si>
  <si>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</si>
  <si>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</si>
  <si>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</si>
  <si>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</si>
  <si>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</si>
  <si>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</si>
  <si>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</si>
  <si>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</si>
  <si>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</si>
  <si>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</si>
  <si>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</si>
  <si>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</si>
  <si>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</si>
  <si>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</si>
  <si>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</si>
  <si>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</si>
  <si>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</si>
  <si>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</si>
  <si>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</si>
  <si>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</si>
  <si>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</si>
  <si>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</si>
  <si>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</si>
  <si>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</si>
  <si>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</si>
  <si>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</si>
  <si>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</si>
  <si>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</si>
  <si>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</si>
  <si>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</si>
  <si>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</si>
  <si>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</si>
  <si>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</si>
  <si>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</si>
  <si>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</si>
  <si>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</si>
  <si>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</si>
  <si>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</si>
  <si>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</si>
  <si>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</si>
  <si>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</si>
  <si>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</si>
  <si>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</si>
  <si>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</si>
  <si>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</si>
  <si>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</si>
  <si>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</si>
  <si>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</si>
  <si>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</si>
  <si>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</si>
  <si>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</si>
  <si>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</si>
  <si>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</si>
  <si>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</si>
  <si>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</si>
  <si>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</si>
  <si>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</si>
  <si>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</si>
  <si>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</si>
  <si>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</si>
  <si>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</si>
  <si>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</si>
  <si>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</si>
  <si>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</si>
  <si>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</si>
  <si>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</si>
  <si>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</si>
  <si>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</si>
  <si>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</si>
  <si>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</si>
  <si>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</si>
  <si>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</si>
  <si>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</si>
  <si>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</si>
  <si>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</si>
  <si>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</si>
  <si>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</si>
  <si>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</si>
  <si>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</si>
  <si>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</si>
  <si>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</si>
  <si>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</si>
  <si>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</si>
  <si>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</si>
  <si>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</si>
  <si>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</si>
  <si>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</si>
  <si>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</si>
  <si>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</si>
  <si>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</si>
  <si>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</si>
  <si>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</si>
  <si>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</si>
  <si>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</si>
  <si>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</si>
  <si>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</si>
  <si>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</si>
  <si>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</si>
  <si>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</si>
  <si>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</si>
  <si>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</si>
  <si>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</si>
  <si>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</si>
  <si>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</si>
  <si>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</si>
  <si>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</si>
  <si>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</si>
  <si>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</si>
  <si>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</si>
  <si>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</si>
  <si>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</si>
  <si>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</si>
  <si>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</si>
  <si>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</si>
  <si>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</si>
  <si>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</si>
  <si>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</si>
  <si>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</si>
  <si>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</si>
  <si>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</si>
  <si>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</si>
  <si>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</si>
  <si>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</si>
  <si>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</si>
  <si>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</si>
  <si>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</si>
  <si>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</si>
  <si>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</si>
  <si>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</si>
  <si>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</si>
  <si>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</si>
  <si>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</si>
  <si>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</si>
  <si>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</si>
  <si>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</si>
  <si>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</si>
  <si>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</si>
  <si>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</si>
  <si>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</si>
  <si>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</si>
  <si>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</si>
  <si>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</si>
  <si>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</si>
  <si>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</si>
  <si>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</si>
  <si>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</si>
  <si>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</si>
  <si>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</si>
  <si>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</si>
  <si>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</si>
  <si>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</si>
  <si>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</si>
  <si>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</si>
  <si>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</si>
  <si>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</si>
  <si>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</si>
  <si>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</si>
  <si>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</si>
  <si>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</si>
  <si>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</si>
  <si>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</si>
  <si>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</si>
  <si>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</si>
  <si>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</si>
  <si>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</si>
  <si>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</si>
  <si>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</si>
  <si>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</si>
  <si>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</si>
  <si>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</si>
  <si>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</si>
  <si>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</si>
  <si>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</si>
  <si>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</si>
  <si>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</si>
  <si>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</si>
  <si>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</si>
  <si>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</si>
  <si>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</si>
  <si>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</si>
  <si>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</si>
  <si>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</si>
  <si>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</si>
  <si>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</si>
  <si>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</si>
  <si>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</si>
  <si>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</si>
  <si>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</si>
  <si>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</si>
  <si>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</si>
  <si>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</si>
  <si>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</si>
  <si>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</si>
  <si>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</si>
  <si>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</si>
  <si>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</si>
  <si>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</si>
  <si>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</si>
  <si>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</si>
  <si>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</si>
  <si>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</si>
  <si>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</si>
  <si>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</si>
  <si>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</si>
  <si>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</si>
  <si>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</si>
  <si>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</si>
  <si>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</si>
  <si>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</si>
  <si>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</si>
  <si>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</si>
  <si>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</si>
  <si>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</si>
  <si>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</si>
  <si>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</si>
  <si>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</si>
  <si>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</si>
  <si>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</si>
  <si>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</si>
  <si>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</si>
  <si>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</si>
  <si>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</si>
  <si>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</si>
  <si>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</si>
  <si>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</si>
  <si>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</si>
  <si>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</si>
  <si>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</si>
  <si>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</si>
  <si>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</si>
  <si>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</si>
  <si>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</si>
  <si>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</si>
  <si>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</si>
  <si>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</si>
  <si>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</si>
  <si>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</si>
  <si>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</si>
  <si>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</si>
  <si>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</si>
  <si>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</si>
  <si>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</si>
  <si>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</si>
  <si>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</si>
  <si>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</si>
  <si>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</si>
  <si>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</si>
  <si>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</si>
  <si>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</si>
  <si>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</si>
  <si>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</si>
  <si>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</si>
  <si>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</si>
  <si>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</si>
  <si>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</si>
  <si>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</si>
  <si>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</si>
  <si>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</si>
  <si>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</si>
  <si>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</si>
  <si>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</si>
  <si>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</si>
  <si>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</si>
  <si>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</si>
  <si>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</si>
  <si>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</si>
  <si>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</si>
  <si>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</si>
  <si>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</si>
  <si>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</si>
  <si>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</si>
  <si>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</si>
  <si>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</si>
  <si>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</si>
  <si>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</si>
  <si>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</si>
  <si>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</si>
  <si>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</si>
  <si>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</si>
  <si>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</si>
  <si>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</si>
  <si>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</si>
  <si>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</si>
  <si>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</si>
  <si>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</si>
  <si>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</si>
  <si>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</si>
  <si>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</si>
  <si>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</si>
  <si>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</si>
  <si>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</si>
  <si>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</si>
  <si>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</si>
  <si>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</si>
  <si>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</si>
  <si>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</si>
  <si>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</si>
  <si>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</si>
  <si>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</si>
  <si>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</si>
  <si>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</si>
  <si>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</si>
  <si>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</si>
  <si>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</si>
  <si>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</si>
  <si>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</si>
  <si>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</si>
  <si>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</si>
  <si>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</si>
  <si>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</si>
  <si>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</si>
  <si>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</si>
  <si>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</si>
  <si>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</si>
  <si>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</si>
  <si>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</si>
  <si>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</si>
  <si>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</si>
  <si>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</si>
  <si>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</si>
  <si>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</si>
  <si>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</si>
  <si>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</si>
  <si>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</si>
  <si>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</si>
  <si>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</si>
  <si>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</si>
  <si>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</si>
  <si>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</si>
  <si>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</si>
  <si>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</si>
  <si>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</si>
  <si>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</si>
  <si>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</si>
  <si>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</si>
  <si>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</si>
  <si>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</si>
  <si>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</si>
  <si>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</si>
  <si>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</si>
  <si>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</si>
  <si>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</si>
  <si>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</si>
  <si>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</si>
  <si>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</si>
  <si>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</si>
  <si>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</si>
  <si>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</si>
  <si>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</si>
  <si>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</si>
  <si>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</si>
  <si>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</si>
  <si>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</si>
  <si>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</si>
  <si>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</si>
  <si>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</si>
  <si>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</si>
  <si>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</si>
  <si>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</si>
  <si>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</si>
  <si>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</si>
  <si>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</si>
  <si>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</si>
  <si>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</si>
  <si>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</si>
  <si>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</si>
  <si>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</si>
  <si>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</si>
  <si>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</si>
  <si>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</si>
  <si>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</si>
  <si>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</si>
  <si>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</si>
  <si>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</si>
  <si>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</si>
  <si>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</si>
  <si>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</si>
  <si>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</si>
  <si>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</si>
  <si>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</si>
  <si>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</si>
  <si>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</si>
  <si>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</si>
  <si>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</si>
  <si>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</si>
  <si>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</si>
  <si>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</si>
  <si>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</si>
  <si>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</si>
  <si>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</si>
  <si>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</si>
  <si>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</si>
  <si>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</si>
  <si>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</si>
  <si>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</si>
  <si>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</si>
  <si>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</si>
  <si>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</si>
  <si>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</si>
  <si>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</si>
  <si>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</si>
  <si>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</si>
  <si>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</si>
  <si>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</si>
  <si>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</si>
  <si>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</si>
  <si>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</si>
  <si>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</si>
  <si>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</si>
  <si>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</si>
  <si>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</si>
  <si>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</si>
  <si>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</si>
  <si>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</si>
  <si>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</si>
  <si>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</si>
  <si>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</si>
  <si>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</si>
  <si>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</si>
  <si>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</si>
  <si>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</si>
  <si>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</si>
  <si>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</si>
  <si>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</si>
  <si>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</si>
  <si>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</si>
  <si>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</si>
  <si>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</si>
  <si>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</si>
  <si>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</si>
  <si>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</si>
  <si>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</si>
  <si>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</si>
  <si>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</si>
  <si>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</si>
  <si>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</si>
  <si>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</si>
  <si>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</si>
  <si>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</si>
  <si>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</si>
  <si>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</si>
  <si>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</si>
  <si>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</si>
  <si>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</si>
  <si>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</si>
  <si>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</si>
  <si>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</si>
  <si>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</si>
  <si>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</si>
  <si>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</si>
  <si>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</si>
  <si>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</si>
  <si>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</si>
  <si>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</si>
  <si>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</si>
  <si>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</si>
  <si>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</si>
  <si>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</si>
  <si>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</si>
  <si>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</si>
  <si>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</si>
  <si>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</si>
  <si>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</si>
  <si>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</si>
  <si>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</si>
  <si>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</si>
  <si>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</si>
  <si>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</si>
  <si>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</si>
  <si>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</si>
  <si>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</si>
  <si>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</si>
  <si>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</si>
  <si>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</si>
  <si>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</si>
  <si>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</si>
  <si>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</si>
  <si>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</si>
  <si>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</si>
  <si>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</si>
  <si>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</si>
  <si>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</si>
  <si>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</si>
  <si>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</si>
  <si>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</si>
  <si>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</si>
  <si>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</si>
  <si>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</si>
  <si>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</si>
  <si>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</si>
  <si>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</si>
  <si>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</si>
  <si>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</si>
  <si>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</si>
  <si>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</si>
  <si>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</si>
  <si>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</si>
  <si>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</si>
  <si>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</si>
  <si>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</si>
  <si>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</si>
  <si>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</si>
  <si>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</si>
  <si>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</si>
  <si>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</si>
  <si>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</si>
  <si>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</si>
  <si>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</si>
  <si>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</si>
  <si>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</si>
  <si>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</si>
  <si>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</si>
  <si>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</si>
  <si>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</si>
  <si>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</si>
  <si>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</si>
  <si>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</si>
  <si>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</si>
  <si>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</si>
  <si>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</si>
  <si>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</si>
  <si>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</si>
  <si>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</si>
  <si>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</si>
  <si>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</si>
  <si>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</si>
  <si>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</si>
  <si>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</si>
  <si>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</si>
  <si>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</si>
  <si>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</si>
  <si>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</si>
  <si>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</si>
  <si>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</si>
  <si>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</si>
  <si>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</si>
  <si>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</si>
  <si>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</si>
  <si>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</si>
  <si>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</si>
  <si>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</si>
  <si>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</si>
  <si>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</si>
  <si>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</si>
  <si>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</si>
  <si>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</si>
  <si>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</si>
  <si>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</si>
  <si>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</si>
  <si>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</si>
  <si>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</si>
  <si>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</si>
  <si>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</si>
  <si>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</si>
  <si>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</si>
  <si>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</si>
  <si>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</si>
  <si>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</si>
  <si>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</si>
  <si>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</si>
  <si>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</si>
  <si>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</si>
  <si>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</si>
  <si>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</si>
  <si>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</si>
  <si>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</si>
  <si>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</si>
  <si>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</si>
  <si>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</si>
  <si>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</si>
  <si>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</si>
  <si>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</si>
  <si>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</si>
  <si>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</si>
  <si>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</si>
  <si>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</si>
  <si>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</si>
  <si>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</si>
  <si>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</si>
  <si>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</si>
  <si>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</si>
  <si>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</si>
  <si>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</si>
  <si>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</si>
  <si>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</si>
  <si>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</si>
  <si>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</si>
  <si>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</si>
  <si>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</si>
  <si>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</si>
  <si>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</si>
  <si>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</si>
  <si>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</si>
  <si>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</si>
  <si>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</si>
  <si>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</si>
  <si>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</si>
  <si>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</si>
  <si>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</si>
  <si>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</si>
  <si>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</si>
  <si>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</si>
  <si>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</si>
  <si>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</si>
  <si>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</si>
  <si>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</si>
  <si>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</si>
  <si>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</si>
  <si>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</si>
  <si>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</si>
  <si>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</si>
  <si>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</si>
  <si>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</si>
  <si>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</si>
  <si>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</si>
  <si>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</si>
  <si>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</si>
  <si>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</si>
  <si>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</si>
  <si>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</si>
  <si>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</si>
  <si>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</si>
  <si>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</si>
  <si>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</si>
  <si>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</si>
  <si>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</si>
  <si>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</si>
  <si>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</si>
  <si>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</si>
  <si>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</si>
  <si>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</si>
  <si>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</si>
  <si>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</si>
  <si>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</si>
  <si>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</si>
  <si>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</si>
  <si>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</si>
  <si>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</si>
  <si>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</si>
  <si>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</si>
  <si>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</si>
  <si>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</si>
  <si>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</si>
  <si>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</si>
  <si>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</si>
  <si>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</si>
  <si>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</si>
  <si>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</si>
  <si>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</si>
  <si>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</si>
  <si>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</si>
  <si>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</si>
  <si>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</si>
  <si>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</si>
  <si>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</si>
  <si>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</si>
  <si>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</si>
  <si>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</si>
  <si>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</si>
  <si>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</si>
  <si>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</si>
  <si>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</si>
  <si>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</si>
  <si>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</si>
  <si>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</si>
  <si>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</si>
  <si>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</si>
  <si>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</si>
  <si>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</si>
  <si>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</si>
  <si>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</si>
  <si>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</si>
  <si>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</si>
  <si>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</si>
  <si>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</si>
  <si>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</si>
  <si>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</si>
  <si>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</si>
  <si>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</si>
  <si>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</si>
  <si>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</si>
  <si>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</si>
  <si>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</si>
  <si>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</si>
  <si>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</si>
  <si>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</si>
  <si>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</si>
  <si>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</si>
  <si>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</si>
  <si>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</si>
  <si>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</si>
  <si>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</si>
  <si>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</si>
  <si>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</si>
  <si>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</si>
  <si>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</si>
  <si>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</si>
  <si>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</si>
  <si>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</si>
  <si>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</si>
  <si>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</si>
  <si>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</si>
  <si>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</si>
  <si>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</si>
  <si>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</si>
  <si>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</si>
  <si>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</si>
  <si>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</si>
  <si>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</si>
  <si>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</si>
  <si>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</si>
  <si>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</si>
  <si>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</si>
  <si>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</si>
  <si>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</si>
  <si>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</si>
  <si>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</si>
  <si>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</si>
  <si>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</si>
  <si>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</si>
  <si>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</si>
  <si>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</si>
  <si>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</si>
  <si>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</si>
  <si>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</si>
  <si>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</si>
  <si>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</si>
  <si>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</si>
  <si>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</si>
  <si>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</si>
  <si>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</si>
  <si>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</si>
  <si>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</si>
  <si>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</si>
  <si>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</si>
  <si>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</si>
  <si>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</si>
  <si>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</si>
  <si>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</si>
  <si>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</si>
  <si>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</si>
  <si>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</si>
  <si>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</si>
  <si>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</si>
  <si>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</si>
  <si>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</si>
  <si>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</si>
  <si>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</si>
  <si>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</si>
  <si>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</si>
  <si>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</si>
  <si>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</si>
  <si>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</si>
  <si>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</si>
  <si>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</si>
  <si>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</si>
  <si>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</si>
  <si>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</si>
  <si>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</si>
  <si>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</si>
  <si>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</si>
  <si>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</si>
  <si>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</si>
  <si>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</si>
  <si>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</si>
  <si>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</si>
  <si>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</si>
  <si>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</si>
  <si>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</si>
  <si>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</si>
  <si>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</si>
  <si>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</si>
  <si>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</si>
  <si>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</si>
  <si>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</si>
  <si>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</si>
  <si>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</si>
  <si>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</si>
  <si>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</si>
  <si>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</si>
  <si>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</si>
  <si>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</si>
  <si>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</si>
  <si>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</si>
  <si>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</si>
  <si>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</si>
  <si>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</si>
  <si>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</si>
  <si>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</si>
  <si>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</si>
  <si>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</si>
  <si>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</si>
  <si>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</si>
  <si>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</si>
  <si>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</si>
  <si>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</si>
  <si>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</si>
  <si>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</si>
  <si>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</si>
  <si>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</si>
  <si>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</si>
  <si>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</si>
  <si>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</si>
  <si>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</si>
  <si>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</si>
  <si>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</si>
  <si>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</si>
  <si>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</si>
  <si>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</si>
  <si>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</si>
  <si>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</si>
  <si>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</si>
  <si>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</si>
  <si>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</si>
  <si>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</si>
  <si>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</si>
  <si>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</si>
  <si>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</si>
  <si>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</si>
  <si>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</si>
  <si>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</si>
  <si>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</si>
  <si>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</si>
  <si>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</si>
  <si>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</si>
  <si>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</si>
  <si>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</si>
  <si>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</si>
  <si>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</si>
  <si>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</si>
  <si>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</si>
  <si>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</si>
  <si>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</si>
  <si>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</si>
  <si>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</si>
  <si>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</si>
  <si>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</si>
  <si>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</si>
  <si>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</si>
  <si>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</si>
  <si>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</si>
  <si>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</si>
  <si>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</si>
  <si>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</si>
  <si>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</si>
  <si>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</si>
  <si>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</si>
  <si>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</si>
  <si>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</si>
  <si>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</si>
  <si>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</si>
  <si>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</si>
  <si>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</si>
  <si>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</si>
  <si>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</si>
  <si>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</si>
  <si>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</si>
  <si>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</si>
  <si>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</si>
  <si>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</si>
  <si>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</si>
  <si>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</si>
  <si>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</si>
  <si>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</si>
  <si>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</si>
  <si>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</si>
  <si>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</si>
  <si>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</si>
  <si>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</si>
  <si>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</si>
  <si>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</si>
  <si>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</si>
  <si>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</si>
  <si>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</si>
  <si>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</si>
  <si>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</si>
  <si>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</si>
  <si>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</si>
  <si>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</si>
  <si>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</si>
  <si>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</si>
  <si>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</si>
  <si>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</si>
  <si>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</si>
  <si>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</si>
  <si>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</si>
  <si>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</si>
  <si>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</si>
  <si>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</si>
  <si>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</si>
  <si>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</si>
  <si>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</si>
  <si>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</si>
  <si>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</si>
  <si>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</si>
  <si>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</si>
  <si>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</si>
  <si>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</si>
  <si>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</si>
  <si>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</si>
  <si>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</si>
  <si>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</si>
  <si>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</si>
  <si>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</si>
  <si>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</si>
  <si>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</si>
  <si>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</si>
  <si>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</si>
  <si>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</si>
  <si>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</si>
  <si>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</si>
  <si>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</si>
  <si>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</si>
  <si>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</si>
  <si>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</si>
  <si>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</si>
  <si>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</si>
  <si>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</si>
  <si>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</si>
  <si>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</si>
  <si>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</si>
  <si>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</si>
  <si>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</si>
  <si>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</si>
  <si>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</si>
  <si>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</si>
  <si>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</si>
  <si>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</si>
  <si>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</si>
  <si>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</si>
  <si>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</si>
  <si>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</si>
  <si>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</si>
  <si>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</si>
  <si>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</si>
  <si>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</si>
  <si>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</si>
  <si>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</si>
  <si>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</si>
  <si>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</si>
  <si>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</si>
  <si>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</si>
  <si>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</si>
  <si>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</si>
  <si>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</si>
  <si>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</si>
  <si>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</si>
  <si>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</si>
  <si>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</si>
  <si>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</si>
  <si>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</si>
  <si>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</si>
  <si>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</si>
  <si>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</si>
  <si>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</si>
  <si>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</si>
  <si>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</si>
  <si>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</si>
  <si>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</si>
  <si>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</si>
  <si>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</si>
  <si>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</si>
  <si>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</si>
  <si>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</si>
  <si>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</si>
  <si>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</si>
  <si>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</si>
  <si>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</si>
  <si>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</si>
  <si>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</si>
  <si>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</si>
  <si>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</si>
  <si>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</si>
  <si>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</si>
  <si>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</si>
  <si>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</si>
  <si>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</si>
  <si>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</si>
  <si>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</si>
  <si>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</si>
  <si>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</si>
  <si>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</si>
  <si>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</si>
  <si>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</si>
  <si>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</si>
  <si>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</si>
  <si>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</si>
  <si>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</si>
  <si>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</si>
  <si>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</si>
  <si>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</si>
  <si>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</si>
  <si>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</si>
  <si>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</si>
  <si>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</si>
  <si>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</si>
  <si>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</si>
  <si>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</si>
  <si>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</si>
  <si>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</si>
  <si>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</si>
  <si>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</si>
  <si>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</si>
  <si>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</si>
  <si>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</si>
  <si>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</si>
  <si>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</si>
  <si>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</si>
  <si>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</si>
  <si>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</si>
  <si>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</si>
  <si>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</si>
  <si>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</si>
  <si>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</si>
  <si>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</si>
  <si>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</si>
  <si>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</si>
  <si>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</si>
  <si>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</si>
  <si>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</si>
  <si>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</si>
  <si>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</si>
  <si>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</si>
  <si>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</si>
  <si>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</si>
  <si>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</si>
  <si>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</si>
  <si>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</si>
  <si>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</si>
  <si>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</si>
  <si>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</si>
  <si>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</si>
  <si>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</si>
  <si>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</si>
  <si>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</si>
  <si>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</si>
  <si>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</si>
  <si>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</si>
  <si>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</si>
  <si>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</si>
  <si>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</si>
  <si>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</si>
  <si>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</si>
  <si>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</si>
  <si>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</si>
  <si>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</si>
  <si>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</si>
  <si>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</si>
  <si>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</si>
  <si>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</si>
  <si>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</si>
  <si>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</si>
  <si>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</si>
  <si>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</si>
  <si>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</si>
  <si>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</si>
  <si>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</si>
  <si>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</si>
  <si>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</si>
  <si>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</si>
  <si>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</si>
  <si>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</si>
  <si>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</si>
  <si>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</si>
  <si>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</si>
  <si>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</si>
  <si>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</si>
  <si>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</si>
  <si>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</si>
  <si>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</si>
  <si>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</si>
  <si>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</si>
  <si>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</si>
  <si>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</si>
  <si>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</si>
  <si>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</si>
  <si>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</si>
  <si>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</si>
  <si>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</si>
  <si>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</si>
  <si>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</si>
  <si>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</si>
  <si>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</si>
  <si>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</si>
  <si>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</si>
  <si>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</si>
  <si>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</si>
  <si>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</si>
  <si>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</si>
  <si>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</si>
  <si>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</si>
  <si>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</si>
  <si>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</si>
  <si>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</si>
  <si>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</si>
  <si>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</si>
  <si>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</si>
  <si>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</si>
  <si>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</si>
  <si>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</si>
  <si>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</si>
  <si>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</si>
  <si>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</si>
  <si>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</si>
  <si>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</si>
  <si>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</si>
  <si>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</si>
  <si>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</si>
  <si>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</si>
  <si>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</si>
  <si>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</si>
  <si>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</si>
  <si>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</si>
  <si>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</si>
  <si>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</si>
  <si>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</si>
  <si>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</si>
  <si>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</si>
  <si>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</si>
  <si>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</si>
  <si>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</si>
  <si>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</si>
  <si>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</si>
  <si>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</si>
  <si>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</si>
  <si>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</si>
  <si>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</si>
  <si>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</si>
  <si>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</si>
  <si>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</si>
  <si>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</si>
  <si>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</si>
  <si>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</si>
  <si>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</si>
  <si>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</si>
  <si>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</si>
  <si>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</si>
  <si>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</si>
  <si>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</si>
  <si>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</si>
  <si>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</si>
  <si>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</si>
  <si>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</si>
  <si>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</si>
  <si>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</si>
  <si>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</si>
  <si>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</si>
  <si>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</si>
  <si>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</si>
  <si>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</si>
  <si>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</si>
  <si>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</si>
  <si>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</si>
  <si>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</si>
  <si>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</si>
  <si>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</si>
  <si>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</si>
  <si>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</si>
  <si>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</si>
  <si>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</si>
  <si>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</si>
  <si>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</si>
  <si>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</si>
  <si>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</si>
  <si>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</si>
  <si>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</si>
  <si>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</si>
  <si>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</si>
  <si>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</si>
  <si>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</si>
  <si>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</si>
  <si>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</si>
  <si>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</si>
  <si>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</si>
  <si>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</si>
  <si>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</si>
  <si>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</si>
  <si>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</si>
  <si>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</si>
  <si>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</si>
  <si>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</si>
  <si>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</si>
  <si>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</si>
  <si>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</si>
  <si>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</si>
  <si>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</si>
  <si>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</si>
  <si>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</si>
  <si>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</si>
  <si>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</si>
  <si>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</si>
  <si>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</si>
  <si>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</si>
  <si>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</si>
  <si>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</si>
  <si>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</si>
  <si>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</si>
  <si>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</si>
  <si>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</si>
  <si>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</si>
  <si>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</si>
  <si>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</si>
  <si>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</si>
  <si>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</si>
  <si>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</si>
  <si>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</si>
  <si>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</si>
  <si>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</si>
  <si>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</si>
  <si>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</si>
  <si>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</si>
  <si>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</si>
  <si>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</si>
  <si>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</si>
  <si>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</si>
  <si>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</si>
  <si>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</si>
  <si>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</si>
  <si>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</si>
  <si>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</si>
  <si>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</si>
  <si>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</si>
  <si>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</si>
  <si>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</si>
  <si>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</si>
  <si>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</si>
  <si>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</si>
  <si>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</si>
  <si>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</si>
  <si>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</si>
  <si>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</si>
  <si>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</si>
  <si>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</si>
  <si>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</si>
  <si>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</si>
  <si>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</si>
  <si>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</si>
  <si>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</si>
  <si>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</si>
  <si>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</si>
  <si>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</si>
  <si>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</si>
  <si>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</si>
  <si>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</si>
  <si>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</si>
  <si>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</si>
  <si>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</si>
  <si>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</si>
  <si>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</si>
  <si>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</si>
  <si>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</si>
  <si>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</si>
  <si>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</si>
  <si>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</si>
  <si>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</si>
  <si>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</si>
  <si>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</si>
  <si>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</si>
  <si>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</si>
  <si>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</si>
  <si>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</si>
  <si>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</si>
  <si>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</si>
  <si>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</si>
  <si>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</si>
  <si>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</si>
  <si>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</si>
  <si>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</si>
  <si>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</si>
  <si>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</si>
  <si>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</si>
  <si>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</si>
  <si>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</si>
  <si>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</si>
  <si>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</si>
  <si>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</si>
  <si>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</si>
  <si>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</si>
  <si>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</si>
  <si>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</si>
  <si>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</si>
  <si>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</si>
  <si>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</si>
  <si>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</si>
  <si>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</si>
  <si>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</si>
  <si>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</si>
  <si>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</si>
  <si>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</si>
  <si>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</si>
  <si>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</si>
  <si>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</si>
  <si>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</si>
  <si>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</si>
  <si>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</si>
  <si>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</si>
  <si>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</si>
  <si>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</si>
  <si>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</si>
  <si>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</si>
  <si>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</si>
  <si>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</si>
  <si>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</si>
  <si>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</si>
  <si>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</si>
  <si>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</si>
  <si>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</si>
  <si>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</si>
  <si>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</si>
  <si>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</si>
  <si>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</si>
  <si>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</si>
  <si>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</si>
  <si>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</si>
  <si>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</si>
  <si>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</si>
  <si>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</si>
  <si>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</si>
  <si>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</si>
  <si>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</si>
  <si>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</si>
  <si>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</si>
  <si>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</si>
  <si>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</si>
  <si>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</si>
  <si>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</si>
  <si>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</si>
  <si>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</si>
  <si>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</si>
  <si>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</si>
  <si>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</si>
  <si>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</si>
  <si>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</si>
  <si>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</si>
  <si>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</si>
  <si>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</si>
  <si>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</si>
  <si>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</si>
  <si>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</si>
  <si>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</si>
  <si>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</si>
  <si>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</si>
  <si>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</si>
  <si>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</si>
  <si>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</si>
  <si>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</si>
  <si>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</si>
  <si>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</si>
  <si>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</si>
  <si>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</si>
  <si>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</si>
  <si>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</si>
  <si>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</si>
  <si>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</si>
  <si>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</si>
  <si>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</si>
  <si>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</si>
  <si>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</si>
  <si>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</si>
  <si>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</si>
  <si>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</si>
  <si>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</si>
  <si>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</si>
  <si>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</si>
  <si>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</si>
  <si>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</si>
  <si>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</si>
  <si>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</si>
  <si>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</si>
  <si>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</si>
  <si>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</si>
  <si>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</si>
  <si>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</si>
  <si>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</si>
  <si>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</si>
  <si>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</si>
  <si>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</si>
  <si>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</si>
  <si>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</si>
  <si>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</si>
  <si>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</si>
  <si>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</si>
  <si>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</si>
  <si>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</si>
  <si>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</si>
  <si>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</si>
  <si>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</si>
  <si>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</si>
  <si>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</si>
  <si>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</si>
  <si>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</si>
  <si>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</si>
  <si>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</si>
  <si>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</si>
  <si>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</si>
  <si>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</si>
  <si>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</si>
  <si>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</si>
  <si>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</si>
  <si>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</si>
  <si>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</si>
  <si>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</si>
  <si>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</si>
  <si>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</si>
  <si>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</si>
  <si>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</si>
  <si>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</si>
  <si>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</si>
  <si>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</si>
  <si>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</si>
  <si>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</si>
  <si>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</si>
  <si>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</si>
  <si>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</si>
  <si>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</si>
  <si>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</si>
  <si>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</si>
  <si>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</si>
  <si>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</si>
  <si>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</si>
  <si>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</si>
  <si>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</si>
  <si>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</si>
  <si>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</si>
  <si>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</si>
  <si>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</si>
  <si>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</si>
  <si>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</si>
  <si>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</si>
  <si>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</si>
  <si>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</si>
  <si>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</si>
  <si>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</si>
  <si>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</si>
  <si>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</si>
  <si>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</si>
  <si>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</si>
  <si>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</si>
  <si>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</si>
  <si>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</si>
  <si>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</si>
  <si>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</si>
  <si>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</si>
  <si>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</si>
  <si>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</si>
  <si>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</si>
  <si>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</si>
  <si>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</si>
  <si>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</si>
  <si>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</si>
  <si>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</si>
  <si>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</si>
  <si>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</si>
  <si>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</si>
  <si>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</si>
  <si>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</si>
  <si>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</si>
  <si>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</si>
  <si>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</si>
  <si>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</si>
  <si>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</si>
  <si>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</si>
  <si>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</si>
  <si>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</si>
  <si>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</si>
  <si>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</si>
  <si>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</si>
  <si>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</si>
  <si>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</si>
  <si>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</si>
  <si>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</si>
  <si>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</si>
  <si>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</si>
  <si>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</si>
  <si>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</si>
  <si>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</si>
  <si>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</si>
  <si>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</si>
  <si>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</si>
  <si>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</si>
  <si>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</si>
  <si>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</si>
  <si>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</si>
  <si>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</si>
  <si>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</si>
  <si>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</si>
  <si>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</si>
  <si>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</si>
  <si>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</si>
  <si>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</si>
  <si>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</si>
  <si>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</si>
  <si>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</si>
  <si>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</si>
  <si>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</si>
  <si>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</si>
  <si>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</si>
  <si>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</si>
  <si>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</si>
  <si>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</si>
  <si>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</si>
  <si>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</si>
  <si>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</si>
  <si>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</si>
  <si>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</si>
  <si>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</si>
  <si>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</si>
  <si>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</si>
  <si>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</si>
  <si>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</si>
  <si>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</si>
  <si>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</si>
  <si>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</si>
  <si>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</si>
  <si>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</si>
  <si>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</si>
  <si>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</si>
  <si>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</si>
  <si>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</si>
  <si>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</si>
  <si>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</si>
  <si>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</si>
  <si>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</si>
  <si>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</si>
  <si>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</si>
  <si>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</si>
  <si>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</si>
  <si>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</si>
  <si>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</si>
  <si>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</si>
  <si>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</si>
  <si>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</si>
  <si>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</si>
  <si>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</si>
  <si>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</si>
  <si>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</si>
  <si>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</si>
  <si>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</si>
  <si>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</si>
  <si>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</si>
  <si>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</si>
  <si>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</si>
  <si>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</si>
  <si>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</si>
  <si>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</si>
  <si>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</si>
  <si>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</si>
  <si>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</si>
  <si>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</si>
  <si>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</si>
  <si>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</si>
  <si>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</si>
  <si>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</si>
  <si>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</si>
  <si>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</si>
  <si>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</si>
  <si>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</si>
  <si>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</si>
  <si>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</si>
  <si>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</si>
  <si>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</si>
  <si>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</si>
  <si>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</si>
  <si>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</si>
  <si>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</si>
  <si>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</si>
  <si>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</si>
  <si>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</si>
  <si>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</si>
  <si>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</si>
  <si>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</si>
  <si>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</si>
  <si>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</si>
  <si>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</si>
  <si>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</si>
  <si>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</si>
  <si>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</si>
  <si>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</si>
  <si>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</si>
  <si>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</si>
  <si>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</si>
  <si>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</si>
  <si>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</si>
  <si>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</si>
  <si>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</si>
  <si>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</si>
  <si>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</si>
  <si>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</si>
  <si>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</si>
  <si>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</si>
  <si>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</si>
  <si>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</si>
  <si>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</si>
  <si>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</si>
  <si>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</si>
  <si>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</si>
  <si>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</si>
  <si>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</si>
  <si>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</si>
  <si>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</si>
  <si>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</si>
  <si>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</si>
  <si>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</si>
  <si>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</si>
  <si>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</si>
  <si>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</si>
  <si>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</si>
  <si>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</si>
  <si>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</si>
  <si>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</si>
  <si>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</si>
  <si>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</si>
  <si>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</si>
  <si>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</si>
  <si>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</si>
  <si>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</si>
  <si>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</si>
  <si>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</si>
  <si>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</si>
  <si>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</si>
  <si>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</si>
  <si>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</si>
  <si>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</si>
  <si>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</si>
  <si>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</si>
  <si>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</si>
  <si>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</si>
  <si>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</si>
  <si>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</si>
  <si>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</si>
  <si>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</si>
  <si>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</si>
  <si>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</si>
  <si>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</si>
  <si>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</si>
  <si>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</si>
  <si>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</si>
  <si>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</si>
  <si>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</si>
  <si>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</si>
  <si>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</si>
  <si>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</si>
  <si>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</si>
  <si>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</si>
  <si>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</si>
  <si>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</si>
  <si>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</si>
  <si>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</si>
  <si>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</si>
  <si>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</si>
  <si>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</si>
  <si>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</si>
  <si>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</si>
  <si>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</si>
  <si>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</si>
  <si>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</si>
  <si>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</si>
  <si>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</si>
  <si>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</si>
  <si>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</si>
  <si>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</si>
  <si>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</si>
  <si>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</si>
  <si>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</si>
  <si>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</si>
  <si>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</si>
  <si>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</si>
  <si>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</si>
  <si>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</si>
  <si>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</si>
  <si>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</si>
  <si>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</si>
  <si>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</si>
  <si>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</si>
  <si>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</si>
  <si>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</si>
  <si>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</si>
  <si>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</si>
  <si>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</si>
  <si>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</si>
  <si>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</si>
  <si>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</si>
  <si>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</si>
  <si>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</si>
  <si>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</si>
  <si>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</si>
  <si>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</si>
  <si>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</si>
  <si>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</si>
  <si>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</si>
  <si>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</si>
  <si>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</si>
  <si>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</si>
  <si>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</si>
  <si>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</si>
  <si>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</si>
  <si>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</si>
  <si>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</si>
  <si>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</si>
  <si>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</si>
  <si>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</si>
  <si>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</si>
  <si>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</si>
  <si>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</si>
  <si>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</si>
  <si>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</si>
  <si>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</si>
  <si>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</si>
  <si>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</si>
  <si>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</si>
  <si>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</si>
  <si>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</si>
  <si>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</si>
  <si>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</si>
  <si>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</si>
  <si>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</si>
  <si>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</si>
  <si>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</si>
  <si>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</si>
  <si>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</si>
  <si>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</si>
  <si>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</si>
  <si>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</si>
  <si>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</si>
  <si>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</si>
  <si>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</si>
  <si>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</si>
  <si>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</si>
  <si>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</si>
  <si>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</si>
  <si>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</si>
  <si>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</si>
  <si>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</si>
  <si>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</si>
  <si>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</si>
  <si>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</si>
  <si>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</si>
  <si>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</si>
  <si>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</si>
  <si>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</si>
  <si>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</si>
  <si>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</si>
  <si>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</si>
  <si>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</si>
  <si>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</si>
  <si>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</si>
  <si>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</si>
  <si>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</si>
  <si>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</si>
  <si>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</si>
  <si>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</si>
  <si>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</si>
  <si>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</si>
  <si>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</si>
  <si>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</si>
  <si>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</si>
  <si>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</si>
  <si>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</si>
  <si>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</si>
  <si>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</si>
  <si>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</si>
  <si>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</si>
  <si>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</si>
  <si>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</si>
  <si>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</si>
  <si>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</si>
  <si>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</si>
  <si>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</si>
  <si>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</si>
  <si>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</si>
  <si>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</si>
  <si>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</si>
  <si>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</si>
  <si>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</si>
  <si>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</si>
  <si>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</si>
  <si>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</si>
  <si>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</si>
  <si>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</si>
  <si>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</si>
  <si>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</si>
  <si>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</si>
  <si>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</si>
  <si>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</si>
  <si>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</si>
  <si>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</si>
  <si>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</si>
  <si>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</si>
  <si>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</si>
  <si>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</si>
  <si>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</si>
  <si>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</si>
  <si>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</si>
  <si>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</si>
  <si>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</si>
  <si>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</si>
  <si>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</si>
  <si>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</si>
  <si>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</si>
  <si>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</si>
  <si>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</si>
  <si>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</si>
  <si>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</si>
  <si>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</si>
  <si>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</si>
  <si>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</si>
  <si>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</si>
  <si>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</si>
  <si>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</si>
  <si>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</si>
  <si>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</si>
  <si>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</si>
  <si>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</si>
  <si>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</si>
  <si>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</si>
  <si>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</si>
  <si>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</si>
  <si>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</si>
  <si>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</si>
  <si>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</si>
  <si>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</si>
  <si>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</si>
  <si>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</si>
  <si>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</si>
  <si>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</si>
  <si>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</si>
  <si>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</si>
  <si>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</si>
  <si>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</si>
  <si>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</si>
  <si>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</si>
  <si>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</si>
  <si>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</si>
  <si>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</si>
  <si>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</si>
  <si>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</si>
  <si>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</si>
  <si>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</si>
  <si>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</si>
  <si>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</si>
  <si>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</si>
  <si>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</si>
  <si>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</si>
  <si>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</si>
  <si>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</si>
  <si>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</si>
  <si>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</si>
  <si>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</si>
  <si>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</si>
  <si>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</si>
  <si>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</si>
  <si>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</si>
  <si>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</si>
  <si>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</si>
  <si>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</si>
  <si>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</si>
  <si>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</si>
  <si>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</si>
  <si>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</si>
  <si>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</si>
  <si>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</si>
  <si>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</si>
  <si>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</si>
  <si>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</si>
  <si>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</si>
  <si>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</si>
  <si>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</si>
  <si>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</si>
  <si>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</si>
  <si>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</si>
  <si>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</si>
  <si>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</si>
  <si>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</si>
  <si>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</si>
  <si>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</si>
  <si>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</si>
  <si>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</si>
  <si>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</si>
  <si>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</si>
  <si>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</si>
  <si>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</si>
  <si>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</si>
  <si>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</si>
  <si>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</si>
  <si>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</si>
  <si>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</si>
  <si>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</si>
  <si>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</si>
  <si>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</si>
  <si>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</si>
  <si>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</si>
  <si>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</si>
  <si>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</si>
  <si>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</si>
  <si>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</si>
  <si>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</si>
  <si>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</si>
  <si>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</si>
  <si>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</si>
  <si>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</si>
  <si>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</si>
  <si>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</si>
  <si>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</si>
  <si>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</si>
  <si>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</si>
  <si>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</si>
  <si>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</si>
  <si>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</si>
  <si>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</si>
  <si>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</si>
  <si>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</si>
  <si>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</si>
  <si>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</si>
  <si>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</si>
  <si>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</si>
  <si>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</si>
  <si>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</si>
  <si>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</si>
  <si>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</si>
  <si>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</si>
  <si>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</si>
  <si>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</si>
  <si>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</si>
  <si>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</si>
  <si>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</si>
  <si>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</si>
  <si>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</si>
  <si>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</si>
  <si>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</si>
  <si>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</si>
  <si>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</si>
  <si>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</si>
  <si>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</si>
  <si>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</si>
  <si>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</si>
  <si>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</si>
  <si>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</si>
  <si>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</si>
  <si>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</si>
  <si>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</si>
  <si>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</si>
  <si>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</si>
  <si>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</si>
  <si>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</si>
  <si>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</si>
  <si>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</si>
  <si>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</si>
  <si>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</si>
  <si>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</si>
  <si>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</si>
  <si>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</si>
  <si>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</si>
  <si>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</si>
  <si>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</si>
  <si>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</si>
  <si>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</si>
  <si>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</si>
  <si>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</si>
  <si>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</si>
  <si>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</si>
  <si>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</si>
  <si>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</si>
  <si>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</si>
  <si>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</si>
  <si>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</si>
  <si>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</si>
  <si>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</si>
  <si>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</si>
  <si>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</si>
  <si>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</si>
  <si>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</si>
  <si>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</si>
  <si>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</si>
  <si>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</si>
  <si>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</si>
  <si>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</si>
  <si>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</si>
  <si>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</si>
  <si>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</si>
  <si>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</si>
  <si>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</si>
  <si>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</si>
  <si>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</si>
  <si>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</si>
  <si>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</si>
  <si>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</si>
  <si>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</si>
  <si>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</si>
  <si>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</si>
  <si>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</si>
  <si>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</si>
  <si>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</si>
  <si>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</si>
  <si>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</si>
  <si>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</si>
  <si>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</si>
  <si>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</si>
  <si>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</si>
  <si>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</si>
  <si>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</si>
  <si>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</si>
  <si>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</si>
  <si>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</si>
  <si>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</si>
  <si>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</si>
  <si>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</si>
  <si>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</si>
  <si>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</si>
  <si>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</si>
  <si>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</si>
  <si>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</si>
  <si>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</si>
  <si>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</si>
  <si>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</si>
  <si>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</si>
  <si>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</si>
  <si>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</si>
  <si>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</si>
  <si>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</si>
  <si>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</si>
  <si>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</si>
  <si>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</si>
  <si>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</si>
  <si>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</si>
  <si>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</si>
  <si>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</si>
  <si>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</si>
  <si>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</si>
  <si>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</si>
  <si>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</si>
  <si>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</si>
  <si>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</si>
  <si>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</si>
  <si>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</si>
  <si>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</si>
  <si>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</si>
  <si>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</si>
  <si>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</si>
  <si>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</si>
  <si>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</si>
  <si>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</si>
  <si>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</si>
  <si>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</si>
  <si>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</si>
  <si>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</si>
  <si>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</si>
  <si>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</si>
  <si>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</si>
  <si>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</si>
  <si>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</si>
  <si>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</si>
  <si>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</si>
  <si>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</si>
  <si>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</si>
  <si>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</si>
  <si>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</si>
  <si>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</si>
  <si>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</si>
  <si>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</si>
  <si>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</si>
  <si>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</si>
  <si>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</si>
  <si>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</si>
  <si>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</si>
  <si>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</si>
  <si>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</si>
  <si>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</si>
  <si>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</si>
  <si>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</si>
  <si>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</si>
  <si>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</si>
  <si>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</si>
  <si>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</si>
  <si>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</si>
  <si>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</si>
  <si>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</si>
  <si>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</si>
  <si>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</si>
  <si>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</si>
  <si>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</si>
  <si>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</si>
  <si>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</si>
  <si>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</si>
  <si>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</si>
  <si>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</si>
  <si>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</si>
  <si>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</si>
  <si>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</si>
  <si>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</si>
  <si>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</si>
  <si>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</si>
  <si>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</si>
  <si>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</si>
  <si>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</si>
  <si>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</si>
  <si>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</si>
  <si>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</si>
  <si>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</si>
  <si>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</si>
  <si>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</si>
  <si>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</si>
  <si>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</si>
  <si>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</si>
  <si>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</si>
  <si>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</si>
  <si>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</si>
  <si>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</si>
  <si>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</si>
  <si>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</si>
  <si>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</si>
  <si>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</si>
  <si>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</si>
  <si>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</si>
  <si>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</si>
  <si>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</si>
  <si>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</si>
  <si>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</si>
  <si>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</si>
  <si>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</si>
  <si>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</si>
  <si>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</si>
  <si>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</si>
  <si>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</si>
  <si>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</si>
  <si>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</si>
  <si>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</si>
  <si>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</si>
  <si>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</si>
  <si>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</si>
  <si>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</si>
  <si>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</si>
  <si>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</si>
  <si>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</si>
  <si>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</si>
  <si>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</si>
  <si>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</si>
  <si>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</si>
  <si>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</si>
  <si>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</si>
  <si>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</si>
  <si>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</si>
  <si>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</si>
  <si>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</si>
  <si>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</si>
  <si>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</si>
  <si>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</si>
  <si>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</si>
  <si>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</si>
  <si>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</si>
  <si>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</si>
  <si>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</si>
  <si>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</si>
  <si>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</si>
  <si>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</si>
  <si>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</si>
  <si>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</si>
  <si>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</si>
  <si>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</si>
  <si>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</si>
  <si>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</si>
  <si>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</si>
  <si>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</si>
  <si>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</si>
  <si>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</si>
  <si>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</si>
  <si>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</si>
  <si>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</si>
  <si>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</si>
  <si>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</si>
  <si>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</si>
  <si>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</si>
  <si>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</si>
  <si>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</si>
  <si>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</si>
  <si>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</si>
  <si>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</si>
  <si>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</si>
  <si>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</si>
  <si>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</si>
  <si>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</si>
  <si>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</si>
  <si>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</si>
  <si>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</si>
  <si>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</si>
  <si>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</si>
  <si>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</si>
  <si>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</si>
  <si>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</si>
  <si>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</si>
  <si>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</si>
  <si>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</si>
  <si>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</si>
  <si>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</si>
  <si>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</si>
  <si>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</si>
  <si>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</si>
  <si>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</si>
  <si>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</si>
  <si>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</si>
  <si>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</si>
  <si>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</si>
  <si>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</si>
  <si>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</si>
  <si>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</si>
  <si>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</si>
  <si>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</si>
  <si>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</si>
  <si>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</si>
  <si>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</si>
  <si>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</si>
  <si>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</si>
  <si>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</si>
  <si>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</si>
  <si>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</si>
  <si>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</si>
  <si>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</si>
  <si>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</si>
  <si>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</si>
  <si>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</si>
  <si>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</si>
  <si>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</si>
  <si>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</si>
  <si>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</si>
  <si>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</si>
  <si>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</si>
  <si>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</si>
  <si>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</si>
  <si>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</si>
  <si>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</si>
  <si>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</si>
  <si>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</si>
  <si>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</si>
  <si>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</si>
  <si>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</si>
  <si>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</si>
  <si>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</si>
  <si>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</si>
  <si>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</si>
  <si>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</si>
  <si>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</si>
  <si>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</si>
  <si>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</si>
  <si>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</si>
  <si>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</si>
  <si>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</si>
  <si>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</si>
  <si>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</si>
  <si>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</si>
  <si>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</si>
  <si>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</si>
  <si>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</si>
  <si>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</si>
  <si>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</si>
  <si>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</si>
  <si>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</si>
  <si>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</si>
  <si>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</si>
  <si>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</si>
  <si>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</si>
  <si>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</si>
  <si>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</si>
  <si>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</si>
  <si>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</si>
  <si>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</si>
  <si>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</si>
  <si>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</si>
  <si>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</si>
  <si>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</si>
  <si>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</si>
  <si>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</si>
  <si>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</si>
  <si>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</si>
  <si>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</si>
  <si>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</si>
  <si>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</si>
  <si>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</si>
  <si>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</si>
  <si>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</si>
  <si>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</si>
  <si>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</si>
  <si>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</si>
  <si>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</si>
  <si>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</si>
  <si>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</si>
  <si>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</si>
  <si>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</si>
  <si>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</si>
  <si>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</si>
  <si>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</si>
  <si>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</si>
  <si>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</si>
  <si>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</si>
  <si>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</si>
  <si>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</si>
  <si>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</si>
  <si>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</si>
  <si>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</si>
  <si>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</si>
  <si>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</si>
  <si>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</si>
  <si>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</si>
  <si>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</si>
  <si>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</si>
  <si>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</si>
  <si>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</si>
  <si>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</si>
  <si>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</si>
  <si>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</si>
  <si>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</si>
  <si>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</si>
  <si>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</si>
  <si>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</si>
  <si>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</si>
  <si>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</si>
  <si>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</si>
  <si>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</si>
  <si>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</si>
  <si>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</si>
  <si>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</si>
  <si>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</si>
  <si>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</si>
  <si>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</si>
  <si>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</si>
  <si>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</si>
  <si>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</si>
  <si>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</si>
  <si>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</si>
  <si>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</si>
  <si>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</si>
  <si>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</si>
  <si>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</si>
  <si>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</si>
  <si>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</si>
  <si>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</si>
  <si>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</si>
  <si>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</si>
  <si>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</si>
  <si>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</si>
  <si>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</si>
  <si>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</si>
  <si>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</si>
  <si>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</si>
  <si>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</si>
  <si>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</si>
  <si>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</si>
  <si>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</si>
  <si>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</si>
  <si>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</si>
  <si>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</si>
  <si>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</si>
  <si>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</si>
  <si>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</si>
  <si>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</si>
  <si>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</si>
  <si>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</si>
  <si>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</si>
  <si>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</si>
  <si>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</si>
  <si>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</si>
  <si>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</si>
  <si>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</si>
  <si>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</si>
  <si>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</si>
  <si>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</si>
  <si>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</si>
  <si>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</si>
  <si>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</si>
  <si>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</si>
  <si>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</si>
  <si>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</si>
  <si>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</si>
  <si>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</si>
  <si>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</si>
  <si>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</si>
  <si>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</si>
  <si>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</si>
  <si>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</si>
  <si>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</si>
  <si>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</si>
  <si>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</si>
  <si>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</si>
  <si>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</si>
  <si>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</si>
  <si>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</si>
  <si>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</si>
  <si>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</si>
  <si>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</si>
  <si>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</si>
  <si>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</si>
  <si>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</si>
  <si>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</si>
  <si>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</si>
  <si>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</si>
  <si>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</si>
  <si>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</si>
  <si>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</si>
  <si>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</si>
  <si>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</si>
  <si>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</si>
  <si>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</si>
  <si>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</si>
  <si>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</si>
  <si>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</si>
  <si>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</si>
  <si>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</si>
  <si>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</si>
  <si>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</si>
  <si>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</si>
  <si>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</si>
  <si>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</si>
  <si>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</si>
  <si>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</si>
  <si>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</si>
  <si>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</si>
  <si>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</si>
  <si>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</si>
  <si>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</si>
  <si>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</si>
  <si>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</si>
  <si>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</si>
  <si>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</si>
  <si>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</si>
  <si>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</si>
  <si>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</si>
  <si>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</si>
  <si>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</si>
  <si>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</si>
  <si>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</si>
  <si>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</si>
  <si>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</si>
  <si>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</si>
  <si>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</si>
  <si>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</si>
  <si>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</si>
  <si>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</si>
  <si>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</si>
  <si>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</si>
  <si>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</si>
  <si>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</si>
  <si>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</si>
  <si>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</si>
  <si>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</si>
  <si>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</si>
  <si>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</si>
  <si>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</si>
  <si>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</si>
  <si>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</si>
  <si>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</si>
  <si>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</si>
  <si>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</si>
  <si>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</si>
  <si>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</si>
  <si>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</si>
  <si>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</si>
  <si>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</si>
  <si>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</si>
  <si>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</si>
  <si>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</si>
  <si>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</si>
  <si>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</si>
  <si>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</si>
  <si>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</si>
  <si>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</si>
  <si>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</si>
  <si>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</si>
  <si>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</si>
  <si>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</si>
  <si>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</si>
  <si>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</si>
  <si>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</si>
  <si>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</si>
  <si>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</si>
  <si>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</si>
  <si>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</si>
  <si>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</si>
  <si>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</si>
  <si>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</si>
  <si>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</si>
  <si>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</si>
  <si>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</si>
  <si>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</si>
  <si>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</si>
  <si>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</si>
  <si>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</si>
  <si>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</si>
  <si>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</si>
  <si>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</si>
  <si>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</si>
  <si>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</si>
  <si>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</si>
  <si>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</si>
  <si>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</si>
  <si>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</si>
  <si>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</si>
  <si>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</si>
  <si>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</si>
  <si>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</si>
  <si>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</si>
  <si>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</si>
  <si>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</si>
  <si>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</si>
  <si>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</si>
  <si>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</si>
  <si>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</si>
  <si>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</si>
  <si>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</si>
  <si>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</si>
  <si>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</si>
  <si>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</si>
  <si>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</si>
  <si>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</si>
  <si>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</si>
  <si>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</si>
  <si>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</si>
  <si>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</si>
  <si>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</si>
  <si>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</si>
  <si>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</si>
  <si>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</si>
  <si>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</si>
  <si>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</si>
  <si>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</si>
  <si>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</si>
  <si>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</si>
  <si>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</si>
  <si>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</si>
  <si>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</si>
  <si>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</si>
  <si>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</si>
  <si>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</si>
  <si>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</si>
  <si>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</si>
  <si>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</si>
  <si>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</si>
  <si>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</si>
  <si>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</si>
  <si>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</si>
  <si>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</si>
  <si>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</si>
  <si>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</si>
  <si>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</si>
  <si>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</si>
  <si>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</si>
  <si>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</si>
  <si>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</si>
  <si>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</si>
  <si>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</si>
  <si>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</si>
  <si>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</si>
  <si>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</si>
  <si>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</si>
  <si>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</si>
  <si>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</si>
  <si>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</si>
  <si>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</si>
  <si>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</si>
  <si>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</si>
  <si>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</si>
  <si>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</si>
  <si>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</si>
  <si>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</si>
  <si>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</si>
  <si>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</si>
  <si>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</si>
  <si>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</si>
  <si>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</si>
  <si>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</si>
  <si>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</si>
  <si>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</si>
  <si>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</si>
  <si>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</si>
  <si>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</si>
  <si>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</si>
  <si>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</si>
  <si>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</si>
  <si>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</si>
  <si>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</si>
  <si>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</si>
  <si>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</si>
  <si>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</si>
  <si>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</si>
  <si>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</si>
  <si>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</si>
  <si>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</si>
  <si>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</si>
  <si>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</si>
  <si>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</si>
  <si>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</si>
  <si>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</si>
  <si>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</si>
  <si>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</si>
  <si>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</si>
  <si>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</si>
  <si>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</si>
  <si>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</si>
  <si>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</si>
  <si>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</si>
  <si>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</si>
  <si>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</si>
  <si>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</si>
  <si>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</si>
  <si>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</si>
  <si>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</si>
  <si>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</si>
  <si>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</si>
  <si>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</si>
  <si>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</si>
  <si>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</si>
  <si>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</si>
  <si>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</si>
  <si>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</si>
  <si>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</si>
  <si>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</si>
  <si>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</si>
  <si>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</si>
  <si>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</si>
  <si>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</si>
  <si>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</si>
  <si>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</si>
  <si>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</si>
  <si>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</si>
  <si>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</si>
  <si>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</si>
  <si>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</si>
  <si>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</si>
  <si>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</si>
  <si>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</si>
  <si>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</si>
  <si>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</si>
  <si>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</si>
  <si>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</si>
  <si>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</si>
  <si>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</si>
  <si>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</si>
  <si>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</si>
  <si>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</si>
  <si>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</si>
  <si>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</si>
  <si>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</si>
  <si>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</si>
  <si>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</si>
  <si>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</si>
  <si>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</si>
  <si>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</si>
  <si>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</si>
  <si>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</si>
  <si>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</si>
  <si>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</si>
  <si>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</si>
  <si>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</si>
  <si>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</si>
  <si>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</si>
  <si>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</si>
  <si>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</si>
  <si>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</si>
  <si>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</si>
  <si>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</si>
  <si>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</si>
  <si>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</si>
  <si>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</si>
  <si>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</si>
  <si>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</si>
  <si>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</si>
  <si>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</si>
  <si>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</si>
  <si>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</si>
  <si>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</si>
  <si>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</si>
  <si>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</si>
  <si>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</si>
  <si>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</si>
  <si>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</si>
  <si>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</si>
  <si>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</si>
  <si>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</si>
  <si>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</si>
  <si>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</si>
  <si>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</si>
  <si>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</si>
  <si>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</si>
  <si>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</si>
  <si>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</si>
  <si>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</si>
  <si>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</si>
  <si>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</si>
  <si>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</si>
  <si>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</si>
  <si>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</si>
  <si>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</si>
  <si>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</si>
  <si>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</si>
  <si>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</si>
  <si>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</si>
  <si>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</si>
  <si>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</si>
  <si>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</si>
  <si>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</si>
  <si>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</si>
  <si>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</si>
  <si>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</si>
  <si>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</si>
  <si>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</si>
  <si>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</si>
  <si>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</si>
  <si>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</si>
  <si>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</si>
  <si>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</si>
  <si>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</si>
  <si>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</si>
  <si>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</si>
  <si>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</si>
  <si>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</si>
  <si>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</si>
  <si>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</si>
  <si>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</si>
  <si>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</si>
  <si>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</si>
  <si>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</si>
  <si>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</si>
  <si>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</si>
  <si>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</si>
  <si>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</si>
  <si>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</si>
  <si>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</si>
  <si>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</si>
  <si>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</si>
  <si>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</si>
  <si>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</si>
  <si>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</si>
  <si>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</si>
  <si>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</si>
  <si>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</si>
  <si>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</si>
  <si>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</si>
  <si>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</si>
  <si>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</si>
  <si>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</si>
  <si>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</si>
  <si>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</si>
  <si>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</si>
  <si>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</si>
  <si>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</si>
  <si>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</si>
  <si>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</si>
  <si>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</si>
  <si>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</si>
  <si>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</si>
  <si>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</si>
  <si>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</si>
  <si>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</si>
  <si>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</si>
  <si>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</si>
  <si>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</si>
  <si>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</si>
  <si>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</si>
  <si>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</si>
  <si>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</si>
  <si>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</si>
  <si>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</si>
  <si>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</si>
  <si>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</si>
  <si>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</si>
  <si>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</si>
  <si>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</si>
  <si>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</si>
  <si>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</si>
  <si>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</si>
  <si>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</si>
  <si>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</si>
  <si>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</si>
  <si>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</si>
  <si>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</si>
  <si>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</si>
  <si>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</si>
  <si>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</si>
  <si>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</si>
  <si>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</si>
  <si>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</si>
  <si>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</si>
  <si>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</si>
  <si>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</si>
  <si>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</si>
  <si>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</si>
  <si>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</si>
  <si>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</si>
  <si>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</si>
  <si>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</si>
  <si>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</si>
  <si>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</si>
  <si>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</si>
  <si>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</si>
  <si>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</si>
  <si>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</si>
  <si>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</si>
  <si>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</si>
  <si>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</si>
  <si>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</si>
  <si>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</si>
  <si>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</si>
  <si>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</si>
  <si>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</si>
  <si>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</si>
  <si>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</si>
  <si>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</si>
  <si>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</si>
  <si>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</si>
  <si>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</si>
  <si>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</si>
  <si>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</si>
  <si>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</si>
  <si>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</si>
  <si>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</si>
  <si>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</si>
  <si>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</si>
  <si>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</si>
  <si>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</si>
  <si>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</si>
  <si>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</si>
  <si>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</si>
  <si>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</si>
  <si>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</si>
  <si>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</si>
  <si>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</si>
  <si>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</si>
  <si>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</si>
  <si>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</si>
  <si>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</si>
  <si>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</si>
  <si>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</si>
  <si>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</si>
  <si>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</si>
  <si>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</si>
  <si>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</si>
  <si>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</si>
  <si>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</si>
  <si>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</si>
  <si>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</si>
  <si>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</si>
  <si>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</si>
  <si>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</si>
  <si>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</si>
  <si>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</si>
  <si>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</si>
  <si>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</si>
  <si>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</si>
  <si>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</si>
  <si>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</si>
  <si>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</si>
  <si>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</si>
  <si>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</si>
  <si>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</si>
  <si>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</si>
  <si>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</si>
  <si>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</si>
  <si>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</si>
  <si>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</si>
  <si>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</si>
  <si>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</si>
  <si>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</si>
  <si>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</si>
  <si>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</si>
  <si>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</si>
  <si>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</si>
  <si>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</si>
  <si>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</si>
  <si>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</si>
  <si>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</si>
  <si>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</si>
  <si>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</si>
  <si>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</si>
  <si>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</si>
  <si>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</si>
  <si>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</si>
  <si>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</si>
  <si>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</si>
  <si>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</si>
  <si>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</si>
  <si>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</si>
  <si>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</si>
  <si>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</si>
  <si>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</si>
  <si>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</si>
  <si>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</si>
  <si>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</si>
  <si>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</si>
  <si>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</si>
  <si>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</si>
  <si>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</si>
  <si>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</si>
  <si>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</si>
  <si>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</si>
  <si>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</si>
  <si>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</si>
  <si>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</si>
  <si>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</si>
  <si>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</si>
  <si>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</si>
  <si>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</si>
  <si>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</si>
  <si>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</si>
  <si>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</si>
  <si>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</si>
  <si>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</si>
  <si>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</si>
  <si>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</si>
  <si>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</si>
  <si>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</si>
  <si>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</si>
  <si>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</si>
  <si>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</si>
  <si>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</si>
  <si>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</si>
  <si>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</si>
  <si>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</si>
  <si>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</si>
  <si>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</si>
  <si>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</si>
  <si>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</si>
  <si>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</si>
  <si>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</si>
  <si>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</si>
  <si>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</si>
  <si>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</si>
  <si>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</si>
  <si>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</si>
  <si>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</si>
  <si>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</si>
  <si>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</si>
  <si>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</si>
  <si>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</si>
  <si>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</si>
  <si>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</si>
  <si>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</si>
  <si>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</si>
  <si>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</si>
  <si>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</si>
  <si>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</si>
  <si>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</si>
  <si>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</si>
  <si>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</si>
  <si>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</si>
  <si>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</si>
  <si>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</si>
  <si>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</si>
  <si>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</si>
  <si>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</si>
  <si>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</si>
  <si>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</si>
  <si>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</si>
  <si>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</si>
  <si>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</si>
  <si>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</si>
  <si>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</si>
  <si>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</si>
  <si>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</si>
  <si>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</si>
  <si>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</si>
  <si>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</si>
  <si>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</si>
  <si>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</si>
  <si>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</si>
  <si>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</si>
  <si>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</si>
  <si>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</si>
  <si>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</si>
  <si>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</si>
  <si>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</si>
  <si>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</si>
  <si>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</si>
  <si>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</si>
  <si>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</si>
  <si>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</si>
  <si>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</si>
  <si>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</si>
  <si>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</si>
  <si>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</si>
  <si>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</si>
  <si>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</si>
  <si>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</si>
  <si>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</si>
  <si>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</si>
  <si>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</si>
  <si>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</si>
  <si>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</si>
  <si>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</si>
  <si>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</si>
  <si>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</si>
  <si>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</si>
  <si>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</si>
  <si>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</si>
  <si>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</si>
  <si>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</si>
  <si>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</si>
  <si>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</si>
  <si>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</si>
  <si>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</si>
  <si>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</si>
  <si>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</si>
  <si>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</si>
  <si>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</si>
  <si>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</si>
  <si>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</si>
  <si>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</si>
  <si>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</si>
  <si>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</si>
  <si>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</si>
  <si>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</si>
  <si>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</si>
  <si>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</si>
  <si>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</si>
  <si>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</si>
  <si>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</si>
  <si>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</si>
  <si>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</si>
  <si>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</si>
  <si>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</si>
  <si>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</si>
  <si>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</si>
  <si>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</si>
  <si>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</si>
  <si>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</si>
  <si>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</si>
  <si>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</si>
  <si>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</si>
  <si>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</si>
  <si>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</si>
  <si>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</si>
  <si>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</si>
  <si>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</si>
  <si>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</si>
  <si>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</si>
  <si>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</si>
  <si>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</si>
  <si>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</si>
  <si>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</si>
  <si>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</si>
  <si>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</si>
  <si>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</si>
  <si>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</si>
  <si>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</si>
  <si>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</si>
  <si>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</si>
  <si>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</si>
  <si>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</si>
  <si>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</si>
  <si>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</si>
  <si>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</si>
  <si>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</si>
  <si>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</si>
  <si>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</si>
  <si>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</si>
  <si>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</si>
  <si>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</si>
  <si>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</si>
  <si>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</si>
  <si>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</si>
  <si>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</si>
  <si>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</si>
  <si>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</si>
  <si>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</si>
  <si>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</si>
  <si>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</si>
  <si>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</si>
  <si>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</si>
  <si>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</si>
  <si>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</si>
  <si>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</si>
  <si>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</si>
  <si>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</si>
  <si>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</si>
  <si>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</si>
  <si>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</si>
  <si>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</si>
  <si>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</si>
  <si>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</si>
  <si>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</si>
  <si>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</si>
  <si>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</si>
  <si>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</si>
  <si>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</si>
  <si>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</si>
  <si>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</si>
  <si>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</si>
  <si>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</si>
  <si>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</si>
  <si>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</si>
  <si>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</si>
  <si>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</si>
  <si>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</si>
  <si>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</si>
  <si>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</si>
  <si>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</si>
  <si>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</si>
  <si>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</si>
  <si>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</si>
  <si>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</si>
  <si>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</si>
  <si>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</si>
  <si>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</si>
  <si>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</si>
  <si>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</si>
  <si>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</si>
  <si>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</si>
  <si>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</si>
  <si>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</si>
  <si>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</si>
  <si>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</si>
  <si>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</si>
  <si>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</si>
  <si>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</si>
  <si>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</si>
  <si>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</si>
  <si>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</si>
  <si>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</si>
  <si>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</si>
  <si>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</si>
  <si>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</si>
  <si>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</si>
  <si>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</si>
  <si>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</si>
  <si>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</si>
  <si>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</si>
  <si>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</si>
  <si>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</si>
  <si>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</si>
  <si>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</si>
  <si>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</si>
  <si>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</si>
  <si>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</si>
  <si>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</si>
  <si>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</si>
  <si>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</si>
  <si>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</si>
  <si>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</si>
  <si>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</si>
  <si>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</si>
  <si>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</si>
  <si>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</si>
  <si>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</si>
  <si>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</si>
  <si>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</si>
  <si>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</si>
  <si>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</si>
  <si>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</si>
  <si>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</si>
  <si>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</si>
  <si>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</si>
  <si>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</si>
  <si>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</si>
  <si>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</si>
  <si>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</si>
  <si>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</si>
  <si>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</si>
  <si>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</si>
  <si>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</si>
  <si>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</si>
  <si>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</si>
  <si>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</si>
  <si>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</si>
  <si>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</si>
  <si>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</si>
  <si>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</si>
  <si>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</si>
  <si>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</si>
  <si>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</si>
  <si>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</si>
  <si>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</si>
  <si>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</si>
  <si>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</si>
  <si>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</si>
  <si>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</si>
  <si>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</si>
  <si>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</si>
  <si>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</si>
  <si>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</si>
  <si>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</si>
  <si>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</si>
  <si>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</si>
  <si>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</si>
  <si>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</si>
  <si>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</si>
  <si>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</si>
  <si>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</si>
  <si>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</si>
  <si>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</si>
  <si>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</si>
  <si>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</si>
  <si>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</si>
  <si>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</si>
  <si>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</si>
  <si>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</si>
  <si>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</si>
  <si>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</si>
  <si>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</si>
  <si>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</si>
  <si>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</si>
  <si>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</si>
  <si>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</si>
  <si>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</si>
  <si>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</si>
  <si>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</si>
  <si>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</si>
  <si>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</si>
  <si>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</si>
  <si>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</si>
  <si>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</si>
  <si>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</si>
  <si>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</si>
  <si>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</si>
  <si>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</si>
  <si>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</si>
  <si>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</si>
  <si>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</si>
  <si>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</si>
  <si>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</si>
  <si>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</si>
  <si>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</si>
  <si>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</si>
  <si>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</si>
  <si>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</si>
  <si>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</si>
  <si>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</si>
  <si>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</si>
  <si>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</si>
  <si>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</si>
  <si>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</si>
  <si>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</si>
  <si>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</si>
  <si>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</si>
  <si>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</si>
  <si>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</si>
  <si>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</si>
  <si>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</si>
  <si>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</si>
  <si>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</si>
  <si>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</si>
  <si>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</si>
  <si>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</si>
  <si>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</si>
  <si>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</si>
  <si>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</si>
  <si>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</si>
  <si>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</si>
  <si>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</si>
  <si>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</si>
  <si>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</si>
  <si>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</si>
  <si>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</si>
  <si>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</si>
  <si>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</si>
  <si>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</si>
  <si>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</si>
  <si>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</si>
  <si>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</si>
  <si>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</si>
  <si>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</si>
  <si>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</si>
  <si>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</si>
  <si>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</si>
  <si>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</si>
  <si>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</si>
  <si>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</si>
  <si>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</si>
  <si>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</si>
  <si>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</si>
  <si>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</si>
  <si>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</si>
  <si>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</si>
  <si>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</si>
  <si>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</si>
  <si>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</si>
  <si>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</si>
  <si>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</si>
  <si>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</si>
  <si>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</si>
  <si>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</si>
  <si>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</si>
  <si>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</si>
  <si>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</si>
  <si>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</si>
  <si>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</si>
  <si>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</si>
  <si>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</si>
  <si>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</si>
  <si>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</si>
  <si>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</si>
  <si>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</si>
  <si>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</si>
  <si>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</si>
  <si>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</si>
  <si>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</si>
  <si>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</si>
  <si>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</si>
  <si>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</si>
  <si>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</si>
  <si>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</si>
  <si>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</si>
  <si>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</si>
  <si>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</si>
  <si>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</si>
  <si>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</si>
  <si>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</si>
  <si>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</si>
  <si>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</si>
  <si>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</si>
  <si>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</si>
  <si>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</si>
  <si>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</si>
  <si>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</si>
  <si>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</si>
  <si>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</si>
  <si>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</si>
  <si>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</si>
  <si>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</si>
  <si>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</si>
  <si>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</si>
  <si>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</si>
  <si>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</si>
  <si>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</si>
  <si>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</si>
  <si>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</si>
  <si>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</si>
  <si>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</si>
  <si>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</si>
  <si>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</si>
  <si>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</si>
  <si>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</si>
  <si>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</si>
  <si>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</si>
  <si>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</si>
  <si>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</si>
  <si>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</si>
  <si>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</si>
  <si>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</si>
  <si>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</si>
  <si>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</si>
  <si>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</si>
  <si>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</si>
  <si>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</si>
  <si>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</si>
  <si>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</si>
  <si>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</si>
  <si>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</si>
  <si>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</si>
  <si>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</si>
  <si>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</si>
  <si>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</si>
  <si>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</si>
  <si>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</si>
  <si>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</si>
  <si>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</si>
  <si>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</si>
  <si>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</si>
  <si>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</si>
  <si>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</si>
  <si>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</si>
  <si>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</si>
  <si>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</si>
  <si>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</si>
  <si>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</si>
  <si>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</si>
  <si>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</si>
  <si>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</si>
  <si>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</si>
  <si>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</si>
  <si>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</si>
  <si>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</si>
  <si>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</si>
  <si>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</si>
  <si>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</si>
  <si>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</si>
  <si>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</si>
  <si>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</si>
  <si>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</si>
  <si>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</si>
  <si>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</si>
  <si>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</si>
  <si>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</si>
  <si>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</si>
  <si>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</si>
  <si>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</si>
  <si>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</si>
  <si>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</si>
  <si>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</si>
  <si>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</si>
  <si>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</si>
  <si>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</si>
  <si>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</si>
  <si>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</si>
  <si>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</si>
  <si>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</si>
  <si>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</si>
  <si>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</si>
  <si>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</si>
  <si>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</si>
  <si>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</si>
  <si>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</si>
  <si>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</si>
  <si>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</si>
  <si>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</si>
  <si>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</si>
  <si>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</si>
  <si>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</si>
  <si>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</si>
  <si>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</si>
  <si>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</si>
  <si>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</si>
  <si>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</si>
  <si>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</si>
  <si>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</si>
  <si>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</si>
  <si>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</si>
  <si>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</si>
  <si>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</si>
  <si>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</si>
  <si>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</si>
  <si>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</si>
  <si>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</si>
  <si>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</si>
  <si>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</si>
  <si>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</si>
  <si>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</si>
  <si>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</si>
  <si>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</si>
  <si>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</si>
  <si>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</si>
  <si>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</si>
  <si>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</si>
  <si>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</si>
  <si>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</si>
  <si>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</si>
  <si>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</si>
  <si>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</si>
  <si>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</si>
  <si>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</si>
  <si>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</si>
  <si>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</si>
  <si>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</si>
  <si>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</si>
  <si>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</si>
  <si>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</si>
  <si>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</si>
  <si>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</si>
  <si>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</si>
  <si>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</si>
  <si>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</si>
  <si>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</si>
  <si>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</si>
  <si>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</si>
  <si>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</si>
  <si>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</si>
  <si>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</si>
  <si>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</si>
  <si>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</si>
  <si>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</si>
  <si>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</si>
  <si>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</si>
  <si>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</si>
  <si>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</si>
  <si>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</si>
  <si>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</si>
  <si>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</si>
  <si>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</si>
  <si>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</si>
  <si>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</si>
  <si>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</si>
  <si>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</si>
  <si>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</si>
  <si>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</si>
  <si>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</si>
  <si>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</si>
  <si>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</si>
  <si>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</si>
  <si>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</si>
  <si>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</si>
  <si>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</si>
  <si>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</si>
  <si>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</si>
  <si>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</si>
  <si>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</si>
  <si>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</si>
  <si>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</si>
  <si>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</si>
  <si>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</si>
  <si>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</si>
  <si>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</si>
  <si>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</si>
  <si>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</si>
  <si>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</si>
  <si>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</si>
  <si>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</si>
  <si>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</si>
  <si>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</si>
  <si>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</si>
  <si>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</si>
  <si>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</si>
  <si>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</si>
  <si>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</si>
  <si>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</si>
  <si>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</si>
  <si>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</si>
  <si>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</si>
  <si>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</si>
  <si>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</si>
  <si>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</si>
  <si>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</si>
  <si>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</si>
  <si>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</si>
  <si>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</si>
  <si>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</si>
  <si>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</si>
  <si>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</si>
  <si>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</si>
  <si>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</si>
  <si>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</si>
  <si>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</si>
  <si>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</si>
  <si>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</si>
  <si>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</si>
  <si>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</si>
  <si>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</si>
  <si>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</si>
  <si>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</si>
  <si>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</si>
  <si>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</si>
  <si>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</si>
  <si>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</si>
  <si>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</si>
  <si>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</si>
  <si>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</si>
  <si>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</si>
  <si>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</si>
  <si>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</si>
  <si>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</si>
  <si>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</si>
  <si>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</si>
  <si>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</si>
  <si>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</si>
  <si>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</si>
  <si>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</si>
  <si>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</si>
  <si>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</si>
  <si>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</si>
  <si>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</si>
  <si>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</si>
  <si>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</si>
  <si>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</si>
  <si>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</si>
  <si>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</si>
  <si>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</si>
  <si>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</si>
  <si>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</si>
  <si>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</si>
  <si>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</si>
  <si>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</si>
  <si>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</si>
  <si>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</si>
  <si>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</si>
  <si>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</si>
  <si>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</si>
  <si>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</si>
  <si>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</si>
  <si>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</si>
  <si>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</si>
  <si>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</si>
  <si>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</si>
  <si>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</si>
  <si>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</si>
  <si>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</si>
  <si>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</si>
  <si>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</si>
  <si>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</si>
  <si>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</si>
  <si>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</si>
  <si>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</si>
  <si>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</si>
  <si>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</si>
  <si>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</si>
  <si>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</si>
  <si>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</si>
  <si>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</si>
  <si>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</si>
  <si>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</si>
  <si>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</si>
  <si>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</si>
  <si>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</si>
  <si>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</si>
  <si>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</si>
  <si>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</si>
  <si>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</si>
  <si>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</si>
  <si>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</si>
  <si>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</si>
  <si>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</si>
  <si>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</si>
  <si>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</si>
  <si>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</si>
  <si>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</si>
  <si>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</si>
  <si>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</si>
  <si>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</si>
  <si>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</si>
  <si>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</si>
  <si>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</si>
  <si>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</si>
  <si>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</si>
  <si>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</si>
  <si>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</si>
  <si>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</si>
  <si>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</si>
  <si>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</si>
  <si>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</si>
  <si>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</si>
  <si>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</si>
  <si>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</si>
  <si>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</si>
  <si>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</si>
  <si>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</si>
  <si>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</si>
  <si>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</si>
  <si>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</si>
  <si>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</si>
  <si>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</si>
  <si>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</si>
  <si>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</si>
  <si>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</si>
  <si>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</si>
  <si>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</si>
  <si>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</si>
  <si>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</si>
  <si>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</si>
  <si>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</si>
  <si>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</si>
  <si>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</si>
  <si>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</si>
  <si>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</si>
  <si>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</si>
  <si>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</si>
  <si>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</si>
  <si>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</si>
  <si>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</si>
  <si>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</si>
  <si>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</si>
  <si>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</si>
  <si>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</si>
  <si>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</si>
  <si>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</si>
  <si>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</si>
  <si>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</si>
  <si>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</si>
  <si>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</si>
  <si>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</si>
  <si>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</si>
  <si>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</si>
  <si>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</si>
  <si>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</si>
  <si>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</si>
  <si>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</si>
  <si>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</si>
  <si>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</si>
  <si>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</si>
  <si>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</si>
  <si>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</si>
  <si>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</si>
  <si>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</si>
  <si>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</si>
  <si>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</si>
  <si>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</si>
  <si>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</si>
  <si>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</si>
  <si>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</si>
  <si>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</si>
  <si>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</si>
  <si>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</si>
  <si>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</si>
  <si>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</si>
  <si>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</si>
  <si>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</si>
  <si>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</si>
  <si>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</si>
  <si>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</si>
  <si>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</si>
  <si>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</si>
  <si>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</si>
  <si>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</si>
  <si>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</si>
  <si>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</si>
  <si>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</si>
  <si>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</si>
  <si>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</si>
  <si>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</si>
  <si>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</si>
  <si>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</si>
  <si>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</si>
  <si>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</si>
  <si>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</si>
  <si>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</si>
  <si>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</si>
  <si>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</si>
  <si>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</si>
  <si>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</si>
  <si>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</si>
  <si>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</si>
  <si>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</si>
  <si>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</si>
  <si>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</si>
  <si>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</si>
  <si>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</si>
  <si>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</si>
  <si>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</si>
  <si>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</si>
  <si>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</si>
  <si>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</si>
  <si>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</si>
  <si>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</si>
  <si>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</si>
  <si>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</si>
  <si>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</si>
  <si>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</si>
  <si>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</si>
  <si>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</si>
  <si>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</si>
  <si>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</si>
  <si>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</si>
  <si>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</si>
  <si>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</si>
  <si>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</si>
  <si>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</si>
  <si>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</si>
  <si>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</si>
  <si>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</si>
  <si>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</si>
  <si>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</si>
  <si>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</si>
  <si>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</si>
  <si>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</si>
  <si>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</si>
  <si>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</si>
  <si>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</si>
  <si>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</si>
  <si>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</si>
  <si>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</si>
  <si>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</si>
  <si>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</si>
  <si>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</si>
  <si>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</si>
  <si>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</si>
  <si>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</si>
  <si>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</si>
  <si>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</si>
  <si>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</si>
  <si>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</si>
  <si>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</si>
  <si>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</si>
  <si>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</si>
  <si>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</si>
  <si>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</si>
  <si>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</si>
  <si>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</si>
  <si>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</si>
  <si>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</si>
  <si>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</si>
  <si>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</si>
  <si>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</si>
  <si>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</si>
  <si>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</si>
  <si>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</si>
  <si>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</si>
  <si>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</si>
  <si>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</si>
  <si>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</si>
  <si>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</si>
  <si>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</si>
  <si>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</si>
  <si>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</si>
  <si>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</si>
  <si>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</si>
  <si>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</si>
  <si>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</si>
  <si>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</si>
  <si>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</si>
  <si>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</si>
  <si>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</si>
  <si>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</si>
  <si>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</si>
  <si>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</si>
  <si>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</si>
  <si>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</si>
  <si>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</si>
  <si>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</si>
  <si>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</si>
  <si>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</si>
  <si>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</si>
  <si>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</si>
  <si>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</si>
  <si>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</si>
  <si>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</si>
  <si>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</si>
  <si>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</si>
  <si>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</si>
  <si>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</si>
  <si>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</si>
  <si>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</si>
  <si>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</si>
  <si>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</si>
  <si>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</si>
  <si>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</si>
  <si>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</si>
  <si>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</si>
  <si>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</si>
  <si>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</si>
  <si>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</si>
  <si>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</si>
  <si>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</si>
  <si>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</si>
  <si>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</si>
  <si>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</si>
  <si>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</si>
  <si>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</si>
  <si>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</si>
  <si>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</si>
  <si>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</si>
  <si>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</si>
  <si>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</si>
  <si>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</si>
  <si>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</si>
  <si>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</si>
  <si>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</si>
  <si>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</si>
  <si>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</si>
  <si>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</si>
  <si>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</si>
  <si>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</si>
  <si>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</si>
  <si>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</si>
  <si>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</si>
  <si>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</si>
  <si>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</si>
  <si>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</si>
  <si>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</si>
  <si>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</si>
  <si>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</si>
  <si>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</si>
  <si>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</si>
  <si>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</si>
  <si>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</si>
  <si>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</si>
  <si>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</si>
  <si>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</si>
  <si>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</si>
  <si>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</si>
  <si>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</si>
  <si>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</si>
  <si>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</si>
  <si>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</si>
  <si>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</si>
  <si>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</si>
  <si>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</si>
  <si>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</si>
  <si>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</si>
  <si>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</si>
  <si>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</si>
  <si>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</si>
  <si>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</si>
  <si>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</si>
  <si>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</si>
  <si>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</si>
  <si>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</si>
  <si>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</si>
  <si>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</si>
  <si>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</si>
  <si>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</si>
  <si>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</si>
  <si>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</si>
  <si>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</si>
  <si>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</si>
  <si>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</si>
  <si>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</si>
  <si>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</si>
  <si>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</si>
  <si>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</si>
  <si>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</si>
  <si>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</si>
  <si>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</si>
  <si>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</si>
  <si>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</si>
  <si>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</si>
  <si>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</si>
  <si>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</si>
  <si>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</si>
  <si>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</si>
  <si>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</si>
  <si>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</si>
  <si>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</si>
  <si>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</si>
  <si>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</si>
  <si>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</si>
  <si>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</si>
  <si>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</si>
  <si>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</si>
  <si>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</si>
  <si>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</si>
  <si>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</si>
  <si>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</si>
  <si>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</si>
  <si>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</si>
  <si>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</si>
  <si>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</si>
  <si>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</si>
  <si>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</si>
  <si>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</si>
  <si>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</si>
  <si>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</si>
  <si>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</si>
  <si>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</si>
  <si>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</si>
  <si>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</si>
  <si>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</si>
  <si>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</si>
  <si>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</si>
  <si>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</si>
  <si>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</si>
  <si>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</si>
  <si>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</si>
  <si>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</si>
  <si>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</si>
  <si>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</si>
  <si>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</si>
  <si>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</si>
  <si>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</si>
  <si>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</si>
  <si>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</si>
  <si>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</si>
  <si>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</si>
  <si>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</si>
  <si>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</si>
  <si>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</si>
  <si>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</si>
  <si>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</si>
  <si>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</si>
  <si>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</si>
  <si>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</si>
  <si>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</si>
  <si>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</si>
  <si>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</si>
  <si>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</si>
  <si>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</si>
  <si>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</si>
  <si>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</si>
  <si>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</si>
  <si>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</si>
  <si>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</si>
  <si>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</si>
  <si>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</si>
  <si>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</si>
  <si>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</si>
  <si>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</si>
  <si>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</si>
  <si>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</si>
  <si>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</si>
  <si>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</si>
  <si>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</si>
  <si>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</si>
  <si>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</si>
  <si>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</si>
  <si>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</si>
  <si>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</si>
  <si>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</si>
  <si>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</si>
  <si>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</si>
  <si>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</si>
  <si>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</si>
  <si>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</si>
  <si>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</si>
  <si>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</si>
  <si>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</si>
  <si>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</si>
  <si>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</si>
  <si>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</si>
  <si>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</si>
  <si>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</si>
  <si>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</si>
  <si>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</si>
  <si>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</si>
  <si>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</si>
  <si>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</si>
  <si>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</si>
  <si>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</si>
  <si>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</si>
  <si>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</si>
  <si>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</si>
  <si>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</si>
  <si>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</si>
  <si>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</si>
  <si>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</si>
  <si>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</si>
  <si>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</si>
  <si>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</si>
  <si>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</si>
  <si>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</si>
  <si>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</si>
  <si>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</si>
  <si>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</si>
  <si>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</si>
  <si>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</si>
  <si>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</si>
  <si>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</si>
  <si>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</si>
  <si>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</si>
  <si>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</si>
  <si>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</si>
  <si>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</si>
  <si>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</si>
  <si>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</si>
  <si>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</si>
  <si>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</si>
  <si>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</si>
  <si>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</si>
  <si>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</si>
  <si>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</si>
  <si>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</si>
  <si>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</si>
  <si>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</si>
  <si>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</si>
  <si>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</si>
  <si>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</si>
  <si>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</si>
  <si>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</si>
  <si>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</si>
  <si>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</si>
  <si>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</si>
  <si>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</si>
  <si>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</si>
  <si>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</si>
  <si>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</si>
  <si>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</si>
  <si>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</si>
  <si>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</si>
  <si>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</si>
  <si>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</si>
  <si>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</si>
  <si>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</si>
  <si>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</si>
  <si>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</si>
  <si>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</si>
  <si>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</si>
  <si>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</si>
  <si>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</si>
  <si>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</si>
  <si>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</si>
  <si>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</si>
  <si>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</si>
  <si>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</si>
  <si>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</si>
  <si>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</si>
  <si>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</si>
  <si>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</si>
  <si>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</si>
  <si>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</si>
  <si>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</si>
  <si>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</si>
  <si>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</si>
  <si>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</si>
  <si>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</si>
  <si>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</si>
  <si>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</si>
  <si>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</si>
  <si>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</si>
  <si>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</si>
  <si>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</si>
  <si>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</si>
  <si>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</si>
  <si>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</si>
  <si>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</si>
  <si>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</si>
  <si>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</si>
  <si>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</si>
  <si>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</si>
  <si>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</si>
  <si>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</si>
  <si>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</si>
  <si>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</si>
  <si>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</si>
  <si>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</si>
  <si>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</si>
  <si>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</si>
  <si>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</si>
  <si>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</si>
  <si>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</si>
  <si>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</si>
  <si>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</si>
  <si>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</si>
  <si>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</si>
  <si>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</si>
  <si>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</si>
  <si>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</si>
  <si>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</si>
  <si>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</si>
  <si>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</si>
  <si>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</si>
  <si>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</si>
  <si>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</si>
  <si>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</si>
  <si>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</si>
  <si>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</si>
  <si>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</si>
  <si>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</si>
  <si>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</si>
  <si>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</si>
  <si>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</si>
  <si>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</si>
  <si>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</si>
  <si>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</si>
  <si>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</si>
  <si>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</si>
  <si>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</si>
  <si>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</si>
  <si>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</si>
  <si>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</si>
  <si>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</si>
  <si>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</si>
  <si>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</si>
  <si>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</si>
  <si>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</si>
  <si>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</si>
  <si>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</si>
  <si>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</si>
  <si>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</si>
  <si>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</si>
  <si>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</si>
  <si>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</si>
  <si>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</si>
  <si>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</si>
  <si>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</si>
  <si>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</si>
  <si>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</si>
  <si>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</si>
  <si>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</si>
  <si>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</si>
  <si>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</si>
  <si>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</si>
  <si>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</si>
  <si>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</si>
  <si>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</si>
  <si>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</si>
  <si>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</si>
  <si>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</si>
  <si>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</si>
  <si>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</si>
  <si>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</si>
  <si>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</si>
  <si>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</si>
  <si>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</si>
  <si>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</si>
  <si>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</si>
  <si>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</si>
  <si>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</si>
  <si>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</si>
  <si>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</si>
  <si>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</si>
  <si>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</si>
  <si>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</si>
  <si>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</si>
  <si>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</si>
  <si>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</si>
  <si>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</si>
  <si>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</si>
  <si>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</si>
  <si>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</si>
  <si>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</si>
  <si>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</si>
  <si>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</si>
  <si>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</si>
  <si>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</si>
  <si>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</si>
  <si>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</si>
  <si>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</si>
  <si>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</si>
  <si>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</si>
  <si>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</si>
  <si>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</si>
  <si>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</si>
  <si>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</si>
  <si>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</si>
  <si>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</si>
  <si>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</si>
  <si>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</si>
  <si>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</si>
  <si>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</si>
  <si>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</si>
  <si>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</si>
  <si>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</si>
  <si>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</si>
  <si>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</si>
  <si>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</si>
  <si>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</si>
  <si>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</si>
  <si>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</si>
  <si>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</si>
  <si>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</si>
  <si>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</si>
  <si>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</si>
  <si>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</si>
  <si>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</si>
  <si>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</si>
  <si>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</si>
  <si>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</si>
  <si>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</si>
  <si>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</si>
  <si>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</si>
  <si>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</si>
  <si>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</si>
  <si>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</si>
  <si>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</si>
  <si>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</si>
  <si>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</si>
  <si>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</si>
  <si>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</si>
  <si>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</si>
  <si>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</si>
  <si>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</si>
  <si>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</si>
  <si>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</si>
  <si>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</si>
  <si>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</si>
  <si>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</si>
  <si>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</si>
  <si>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</si>
  <si>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</si>
  <si>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</si>
  <si>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</si>
  <si>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</si>
  <si>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</si>
  <si>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</si>
  <si>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</si>
  <si>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</si>
  <si>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</si>
  <si>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</si>
  <si>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</si>
  <si>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</si>
  <si>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</si>
  <si>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</si>
  <si>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</si>
  <si>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</si>
  <si>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</si>
  <si>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</si>
  <si>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</si>
  <si>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</si>
  <si>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</si>
  <si>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</si>
  <si>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</si>
  <si>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</si>
  <si>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</si>
  <si>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</si>
  <si>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</si>
  <si>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</si>
  <si>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</si>
  <si>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</si>
  <si>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</si>
  <si>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</si>
  <si>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</si>
  <si>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</si>
  <si>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</si>
  <si>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</si>
  <si>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</si>
  <si>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</si>
  <si>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</si>
  <si>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</si>
  <si>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</si>
  <si>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</si>
  <si>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</si>
  <si>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</si>
  <si>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</si>
  <si>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</si>
  <si>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</si>
  <si>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</si>
  <si>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</si>
  <si>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</si>
  <si>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</si>
  <si>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</si>
  <si>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</si>
  <si>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</si>
  <si>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</si>
  <si>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</si>
  <si>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</si>
  <si>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</si>
  <si>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</si>
  <si>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</si>
  <si>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</si>
  <si>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</si>
  <si>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</si>
  <si>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</si>
  <si>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</si>
  <si>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</si>
  <si>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</si>
  <si>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</si>
  <si>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</si>
  <si>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</si>
  <si>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</si>
  <si>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</si>
  <si>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</si>
  <si>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</si>
  <si>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</si>
  <si>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</si>
  <si>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</si>
  <si>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</si>
  <si>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</si>
  <si>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</si>
  <si>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</si>
  <si>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</si>
  <si>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</si>
  <si>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</si>
  <si>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</si>
  <si>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</si>
  <si>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</si>
  <si>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</si>
  <si>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</si>
  <si>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</si>
  <si>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</si>
  <si>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</si>
  <si>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</si>
  <si>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</si>
  <si>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</si>
  <si>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</si>
  <si>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</si>
  <si>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</si>
  <si>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</si>
  <si>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</si>
  <si>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</si>
  <si>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</si>
  <si>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</si>
  <si>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</si>
  <si>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</si>
  <si>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</si>
  <si>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</si>
  <si>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</si>
  <si>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</si>
  <si>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</si>
  <si>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</si>
  <si>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</si>
  <si>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</si>
  <si>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</si>
  <si>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</si>
  <si>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</si>
  <si>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</si>
  <si>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</si>
  <si>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</si>
  <si>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</si>
  <si>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</si>
  <si>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</si>
  <si>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</si>
  <si>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</si>
  <si>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</si>
  <si>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</si>
  <si>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</si>
  <si>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</si>
  <si>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</si>
  <si>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</si>
  <si>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</si>
  <si>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</si>
  <si>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</si>
  <si>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</si>
  <si>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</si>
  <si>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</si>
  <si>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</si>
  <si>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</si>
  <si>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</si>
  <si>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</si>
  <si>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</si>
  <si>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</si>
  <si>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</si>
  <si>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</si>
  <si>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</si>
  <si>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</si>
  <si>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</si>
  <si>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</si>
  <si>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</si>
  <si>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</si>
  <si>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</si>
  <si>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</si>
  <si>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</si>
  <si>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</si>
  <si>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</si>
  <si>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</si>
  <si>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</si>
  <si>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</si>
  <si>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</si>
  <si>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</si>
  <si>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</si>
  <si>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</si>
  <si>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</si>
  <si>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</si>
  <si>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</si>
  <si>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</si>
  <si>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</si>
  <si>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</si>
  <si>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</si>
  <si>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</si>
  <si>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</si>
  <si>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</si>
  <si>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</si>
  <si>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</si>
  <si>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</si>
  <si>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</si>
  <si>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</si>
  <si>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</si>
  <si>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</si>
  <si>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</si>
  <si>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</si>
  <si>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</si>
  <si>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</si>
  <si>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</si>
  <si>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</si>
  <si>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</si>
  <si>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</si>
  <si>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</si>
  <si>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</si>
  <si>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</si>
  <si>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</si>
  <si>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</si>
  <si>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</si>
  <si>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</si>
  <si>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</si>
  <si>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</si>
  <si>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</si>
  <si>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</si>
  <si>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</si>
  <si>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</si>
  <si>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</si>
  <si>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</si>
  <si>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</si>
  <si>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</si>
  <si>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</si>
  <si>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</si>
  <si>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</si>
  <si>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</si>
  <si>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</si>
  <si>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</si>
  <si>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</si>
  <si>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</si>
  <si>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</si>
  <si>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</si>
  <si>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</si>
  <si>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</si>
  <si>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</si>
  <si>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</si>
  <si>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</si>
  <si>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</si>
  <si>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</si>
  <si>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</si>
  <si>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</si>
  <si>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</si>
  <si>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</si>
  <si>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</si>
  <si>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</si>
  <si>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</si>
  <si>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</si>
  <si>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</si>
  <si>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</si>
  <si>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</si>
  <si>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</si>
  <si>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</si>
  <si>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</si>
  <si>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</si>
  <si>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</si>
  <si>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</si>
  <si>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</si>
  <si>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</si>
  <si>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</si>
  <si>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</si>
  <si>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</si>
  <si>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</si>
  <si>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</si>
  <si>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</si>
  <si>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</si>
  <si>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</si>
  <si>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</si>
  <si>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</si>
  <si>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</si>
  <si>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</si>
  <si>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</si>
  <si>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</si>
  <si>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</si>
  <si>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</si>
  <si>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</si>
  <si>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</si>
  <si>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</si>
  <si>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</si>
  <si>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</si>
  <si>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</si>
  <si>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</si>
  <si>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</si>
  <si>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</si>
  <si>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</si>
  <si>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</si>
  <si>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</si>
  <si>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</si>
  <si>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</si>
  <si>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</si>
  <si>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</si>
  <si>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</si>
  <si>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</si>
  <si>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</si>
  <si>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</si>
  <si>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</si>
  <si>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</si>
  <si>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</si>
  <si>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</si>
  <si>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</si>
  <si>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</si>
  <si>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</si>
  <si>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</si>
  <si>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</si>
  <si>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</si>
  <si>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</si>
  <si>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</si>
  <si>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</si>
  <si>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</si>
  <si>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</si>
  <si>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</si>
  <si>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</si>
  <si>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</si>
  <si>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</si>
  <si>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</si>
  <si>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</si>
  <si>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</si>
  <si>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</si>
  <si>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</si>
  <si>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</si>
  <si>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</si>
  <si>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</si>
  <si>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</si>
  <si>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</si>
  <si>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</si>
  <si>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</si>
  <si>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</si>
  <si>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</si>
  <si>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</si>
  <si>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</si>
  <si>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</si>
  <si>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</si>
  <si>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</si>
  <si>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</si>
  <si>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</si>
  <si>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</si>
  <si>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</si>
  <si>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</si>
  <si>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</si>
  <si>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</si>
  <si>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</si>
  <si>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</si>
  <si>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</si>
  <si>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</si>
  <si>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</si>
  <si>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</si>
  <si>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</si>
  <si>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</si>
  <si>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</si>
  <si>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</si>
  <si>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</si>
  <si>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</si>
  <si>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</si>
  <si>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</si>
  <si>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</si>
  <si>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</si>
  <si>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</si>
  <si>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</si>
  <si>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</si>
  <si>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</si>
  <si>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</si>
  <si>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</si>
  <si>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</si>
  <si>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</si>
  <si>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</si>
  <si>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</si>
  <si>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</si>
  <si>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</si>
  <si>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</si>
  <si>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</si>
  <si>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</si>
  <si>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</si>
  <si>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</si>
  <si>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</si>
  <si>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</si>
  <si>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</si>
  <si>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</si>
  <si>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</si>
  <si>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</si>
  <si>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</si>
  <si>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</si>
  <si>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</si>
  <si>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</si>
  <si>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</si>
  <si>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</si>
  <si>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</si>
  <si>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</si>
  <si>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</si>
  <si>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</si>
  <si>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</si>
  <si>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</si>
  <si>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</si>
  <si>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</si>
  <si>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</si>
  <si>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</si>
  <si>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</si>
  <si>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</si>
  <si>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</si>
  <si>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</si>
  <si>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</si>
  <si>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</si>
  <si>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</si>
  <si>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</si>
  <si>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</si>
  <si>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</si>
  <si>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</si>
  <si>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</si>
  <si>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</si>
  <si>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</si>
  <si>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</si>
  <si>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</si>
  <si>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</si>
  <si>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</si>
  <si>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</si>
  <si>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</si>
  <si>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</si>
  <si>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</si>
  <si>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</si>
  <si>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</si>
  <si>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</si>
  <si>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</si>
  <si>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</si>
  <si>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</si>
  <si>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</si>
  <si>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</si>
  <si>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</si>
  <si>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</si>
  <si>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</si>
  <si>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</si>
  <si>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</si>
  <si>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</si>
  <si>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</si>
  <si>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</si>
  <si>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</si>
  <si>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</si>
  <si>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</si>
  <si>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</si>
  <si>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</si>
  <si>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</si>
  <si>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</si>
  <si>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</si>
  <si>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</si>
  <si>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</si>
  <si>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</si>
  <si>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</si>
  <si>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</si>
  <si>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</si>
  <si>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</si>
  <si>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</si>
  <si>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</si>
  <si>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</si>
  <si>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</si>
  <si>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</si>
  <si>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</si>
  <si>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</si>
  <si>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</si>
  <si>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</si>
  <si>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</si>
  <si>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</si>
  <si>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</si>
  <si>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</si>
  <si>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</si>
  <si>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</si>
  <si>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</si>
  <si>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</si>
  <si>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</si>
  <si>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</si>
  <si>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</si>
  <si>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</si>
  <si>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</si>
  <si>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</si>
  <si>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</si>
  <si>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</si>
  <si>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</si>
  <si>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</si>
  <si>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</si>
  <si>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</si>
  <si>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</si>
  <si>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</si>
  <si>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</si>
  <si>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</si>
  <si>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</si>
  <si>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</si>
  <si>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</si>
  <si>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</si>
  <si>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</si>
  <si>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</si>
  <si>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</si>
  <si>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</si>
  <si>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</si>
  <si>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</si>
  <si>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</si>
  <si>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</si>
  <si>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</si>
  <si>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</si>
  <si>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</si>
  <si>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</si>
  <si>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</si>
  <si>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</si>
  <si>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</si>
  <si>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</si>
  <si>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</si>
  <si>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</si>
  <si>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</si>
  <si>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</si>
  <si>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</si>
  <si>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</si>
  <si>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</si>
  <si>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</si>
  <si>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</si>
  <si>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</si>
  <si>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</si>
  <si>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</si>
  <si>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</si>
  <si>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</si>
  <si>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</si>
  <si>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</si>
  <si>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</si>
  <si>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</si>
  <si>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</si>
  <si>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</si>
  <si>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</si>
  <si>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</si>
  <si>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</si>
  <si>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</si>
  <si>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</si>
  <si>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</si>
  <si>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</si>
  <si>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</si>
  <si>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</si>
  <si>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</si>
  <si>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</si>
  <si>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</si>
  <si>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</si>
  <si>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</si>
  <si>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</si>
  <si>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</si>
  <si>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</si>
  <si>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</si>
  <si>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</si>
  <si>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</si>
  <si>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</si>
  <si>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</si>
  <si>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</si>
  <si>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</si>
  <si>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</si>
  <si>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</si>
  <si>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</si>
  <si>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</si>
  <si>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</si>
  <si>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</si>
  <si>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</si>
  <si>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</si>
  <si>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</si>
  <si>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</si>
  <si>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</si>
  <si>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</si>
  <si>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</si>
  <si>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</si>
  <si>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</si>
  <si>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</si>
  <si>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</si>
  <si>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</si>
  <si>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</si>
  <si>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</si>
  <si>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</si>
  <si>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</si>
  <si>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</si>
  <si>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</si>
  <si>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</si>
  <si>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</si>
  <si>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</si>
  <si>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</si>
  <si>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</si>
  <si>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</si>
  <si>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</si>
  <si>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</si>
  <si>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</si>
  <si>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</si>
  <si>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</si>
  <si>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</si>
  <si>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</si>
  <si>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</si>
  <si>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</si>
  <si>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</si>
  <si>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</si>
  <si>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</si>
  <si>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</si>
  <si>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</si>
  <si>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</si>
  <si>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</si>
  <si>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</si>
  <si>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</si>
  <si>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</si>
  <si>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</si>
  <si>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</si>
  <si>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</si>
  <si>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</si>
  <si>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</si>
  <si>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</si>
  <si>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</si>
  <si>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</si>
  <si>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</si>
  <si>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</si>
  <si>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</si>
  <si>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</si>
  <si>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</si>
  <si>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</si>
  <si>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</si>
  <si>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</si>
  <si>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</si>
  <si>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</si>
  <si>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</si>
  <si>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</si>
  <si>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</si>
  <si>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</si>
  <si>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</si>
  <si>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</si>
  <si>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</si>
  <si>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</si>
  <si>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</si>
  <si>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</si>
  <si>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</si>
  <si>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</si>
  <si>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</si>
  <si>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</si>
  <si>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</si>
  <si>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</si>
  <si>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</si>
  <si>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</si>
  <si>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</si>
  <si>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</si>
  <si>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</si>
  <si>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</si>
  <si>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</si>
  <si>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</si>
  <si>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</si>
  <si>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</si>
  <si>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</si>
  <si>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</si>
  <si>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</si>
  <si>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</si>
  <si>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</si>
  <si>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</si>
  <si>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</si>
  <si>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</si>
  <si>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</si>
  <si>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</si>
  <si>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</si>
  <si>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</si>
  <si>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</si>
  <si>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</si>
  <si>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</si>
  <si>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</si>
  <si>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</si>
  <si>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</si>
  <si>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</si>
  <si>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</si>
  <si>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</si>
  <si>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</si>
  <si>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</si>
  <si>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</si>
  <si>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</si>
  <si>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</si>
  <si>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</si>
  <si>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</si>
  <si>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</si>
  <si>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</si>
  <si>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</si>
  <si>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</si>
  <si>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</si>
  <si>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</si>
  <si>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</si>
  <si>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</si>
  <si>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</si>
  <si>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</si>
  <si>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</si>
  <si>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</si>
  <si>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</si>
  <si>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</si>
  <si>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</si>
  <si>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</si>
  <si>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</si>
  <si>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</si>
  <si>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</si>
  <si>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</si>
  <si>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</si>
  <si>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</si>
  <si>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</si>
  <si>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</si>
  <si>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</si>
  <si>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</si>
  <si>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</si>
  <si>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</si>
  <si>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</si>
  <si>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</si>
  <si>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</si>
  <si>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</si>
  <si>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</si>
  <si>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</si>
  <si>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</si>
  <si>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</si>
  <si>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</si>
  <si>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</si>
  <si>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</si>
  <si>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</si>
  <si>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</si>
  <si>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</si>
  <si>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</si>
  <si>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</si>
  <si>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</si>
  <si>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</si>
  <si>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</si>
  <si>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</si>
  <si>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</si>
  <si>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</si>
  <si>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</si>
  <si>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</si>
  <si>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</si>
  <si>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</si>
  <si>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</si>
  <si>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</si>
  <si>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</si>
  <si>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</si>
  <si>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</si>
  <si>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</si>
  <si>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</si>
  <si>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</si>
  <si>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</si>
  <si>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</si>
  <si>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</si>
  <si>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</si>
  <si>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</si>
  <si>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</si>
  <si>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</si>
  <si>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</si>
  <si>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</si>
  <si>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</si>
  <si>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</si>
  <si>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</si>
  <si>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</si>
  <si>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</si>
  <si>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</si>
  <si>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</si>
  <si>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</si>
  <si>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</si>
  <si>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</si>
  <si>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</si>
  <si>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</si>
  <si>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</si>
  <si>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</si>
  <si>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</si>
  <si>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</si>
  <si>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</si>
  <si>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</si>
  <si>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</si>
  <si>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</si>
  <si>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</si>
  <si>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</si>
  <si>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</si>
  <si>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</si>
  <si>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</si>
  <si>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</si>
  <si>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</si>
  <si>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</si>
  <si>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</si>
  <si>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</si>
  <si>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</si>
  <si>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</si>
  <si>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</si>
  <si>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</si>
  <si>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</si>
  <si>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</si>
  <si>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</si>
  <si>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</si>
  <si>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</si>
  <si>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</si>
  <si>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</si>
  <si>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</si>
  <si>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</si>
  <si>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</si>
  <si>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</si>
  <si>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</si>
  <si>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</si>
  <si>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</si>
  <si>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</si>
  <si>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</si>
  <si>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</si>
  <si>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</si>
  <si>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</si>
  <si>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</si>
  <si>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</si>
  <si>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</si>
  <si>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</si>
  <si>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</si>
  <si>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</si>
  <si>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</si>
  <si>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</si>
  <si>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</si>
  <si>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</si>
  <si>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</si>
  <si>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</si>
  <si>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</si>
  <si>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</si>
  <si>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</si>
  <si>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</si>
  <si>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</si>
  <si>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</si>
  <si>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</si>
  <si>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</si>
  <si>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</si>
  <si>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</si>
  <si>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</si>
  <si>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</si>
  <si>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</si>
  <si>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</si>
  <si>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</si>
  <si>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</si>
  <si>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</si>
  <si>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</si>
  <si>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</si>
  <si>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</si>
  <si>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</si>
  <si>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</si>
  <si>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</si>
  <si>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</si>
  <si>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</si>
  <si>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</si>
  <si>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</si>
  <si>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</si>
  <si>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</si>
  <si>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</si>
  <si>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</si>
  <si>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</si>
  <si>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</si>
  <si>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</si>
  <si>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</si>
  <si>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</si>
  <si>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</si>
  <si>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</si>
  <si>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</si>
  <si>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</si>
  <si>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</si>
  <si>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</si>
  <si>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</si>
  <si>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</si>
  <si>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</si>
  <si>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</si>
  <si>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</si>
  <si>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</si>
  <si>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</si>
  <si>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</si>
  <si>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</si>
  <si>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</si>
  <si>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</si>
  <si>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</si>
  <si>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</si>
  <si>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</si>
  <si>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</si>
  <si>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</si>
  <si>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</si>
  <si>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</si>
  <si>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</si>
  <si>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</si>
  <si>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</si>
  <si>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</si>
  <si>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</si>
  <si>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</si>
  <si>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</si>
  <si>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</si>
  <si>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</si>
  <si>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</si>
  <si>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</si>
  <si>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</si>
  <si>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</si>
  <si>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</si>
  <si>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</si>
  <si>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</si>
  <si>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</si>
  <si>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</si>
  <si>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</si>
  <si>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</si>
  <si>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</si>
  <si>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</si>
  <si>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</si>
  <si>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</si>
  <si>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</si>
  <si>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</si>
  <si>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</si>
  <si>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</si>
  <si>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</si>
  <si>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</si>
  <si>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</si>
  <si>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</si>
  <si>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</si>
  <si>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</si>
  <si>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</si>
  <si>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</si>
  <si>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</si>
  <si>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</si>
  <si>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</si>
  <si>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</si>
  <si>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</si>
  <si>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</si>
  <si>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</si>
  <si>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</si>
  <si>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</si>
  <si>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</si>
  <si>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</si>
  <si>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</si>
  <si>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</si>
  <si>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</si>
  <si>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</si>
  <si>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</si>
  <si>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</si>
  <si>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</si>
  <si>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</si>
  <si>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</si>
  <si>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</si>
  <si>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</si>
  <si>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</si>
  <si>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</si>
  <si>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</si>
  <si>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</si>
  <si>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</si>
  <si>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</si>
  <si>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</si>
  <si>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</si>
  <si>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</si>
  <si>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</si>
  <si>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</si>
  <si>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</si>
  <si>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</si>
  <si>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</si>
  <si>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</si>
  <si>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</si>
  <si>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</si>
  <si>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</si>
  <si>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</si>
  <si>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</si>
  <si>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</si>
  <si>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</si>
  <si>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</si>
  <si>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</si>
  <si>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</si>
  <si>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</si>
  <si>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</si>
  <si>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</si>
  <si>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</si>
  <si>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</si>
  <si>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</si>
  <si>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</si>
  <si>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</si>
  <si>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</si>
  <si>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</si>
  <si>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</si>
  <si>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</si>
  <si>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</si>
  <si>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</si>
  <si>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</si>
  <si>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</si>
  <si>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</si>
  <si>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</si>
  <si>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</si>
  <si>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</si>
  <si>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</si>
  <si>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</si>
  <si>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</si>
  <si>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</si>
  <si>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</si>
  <si>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</si>
  <si>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</si>
  <si>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</si>
  <si>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</si>
  <si>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</si>
  <si>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</si>
  <si>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</si>
  <si>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</si>
  <si>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</si>
  <si>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</si>
  <si>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</si>
  <si>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</si>
  <si>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</si>
  <si>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</si>
  <si>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</si>
  <si>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</si>
  <si>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</si>
  <si>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</si>
  <si>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</si>
  <si>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</si>
  <si>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</si>
  <si>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</si>
  <si>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</si>
  <si>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</si>
  <si>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</si>
  <si>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</si>
  <si>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</si>
  <si>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</si>
  <si>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</si>
  <si>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</si>
  <si>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</si>
  <si>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</si>
  <si>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</si>
  <si>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</si>
  <si>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</si>
  <si>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</si>
  <si>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</si>
  <si>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</si>
  <si>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</si>
  <si>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</si>
  <si>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</si>
  <si>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</si>
  <si>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</si>
  <si>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</si>
  <si>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</si>
  <si>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</si>
  <si>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</si>
  <si>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</si>
  <si>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</si>
  <si>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</si>
  <si>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</si>
  <si>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</si>
  <si>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</si>
  <si>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</si>
  <si>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</si>
  <si>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</si>
  <si>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</si>
  <si>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</si>
  <si>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</si>
  <si>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</si>
  <si>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</si>
  <si>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</si>
  <si>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</si>
  <si>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</si>
  <si>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</si>
  <si>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</si>
  <si>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</si>
  <si>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</si>
  <si>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</si>
  <si>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</si>
  <si>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</si>
  <si>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</si>
  <si>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</si>
  <si>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</si>
  <si>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</si>
  <si>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</si>
  <si>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</si>
  <si>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</si>
  <si>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</si>
  <si>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</si>
  <si>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</si>
  <si>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</si>
  <si>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</si>
  <si>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</si>
  <si>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</si>
  <si>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</si>
  <si>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</si>
  <si>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</si>
  <si>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</si>
  <si>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</si>
  <si>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</si>
  <si>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</si>
  <si>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</si>
  <si>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</si>
  <si>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</si>
  <si>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</si>
  <si>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</si>
  <si>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</si>
  <si>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</si>
  <si>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</si>
  <si>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</si>
  <si>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</si>
  <si>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</si>
  <si>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</si>
  <si>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</si>
  <si>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</si>
  <si>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</si>
  <si>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</si>
  <si>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</si>
  <si>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</si>
  <si>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</si>
  <si>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</si>
  <si>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</si>
  <si>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</si>
  <si>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</si>
  <si>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</si>
  <si>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</si>
  <si>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</si>
  <si>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</si>
  <si>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</si>
  <si>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</si>
  <si>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</si>
  <si>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</si>
  <si>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</si>
  <si>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</si>
  <si>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</si>
  <si>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</si>
  <si>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</si>
  <si>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</si>
  <si>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</si>
  <si>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</si>
  <si>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</si>
  <si>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</si>
  <si>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</si>
  <si>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</si>
  <si>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</si>
  <si>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</si>
  <si>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</si>
  <si>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</si>
  <si>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</si>
  <si>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</si>
  <si>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</si>
  <si>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</si>
  <si>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</si>
  <si>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</si>
  <si>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</si>
  <si>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</si>
  <si>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</si>
  <si>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</si>
  <si>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</si>
  <si>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</si>
  <si>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</si>
  <si>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</si>
  <si>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</si>
  <si>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</si>
  <si>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</si>
  <si>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</si>
  <si>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</si>
  <si>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</si>
  <si>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</si>
  <si>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</si>
  <si>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</si>
  <si>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</si>
  <si>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</si>
  <si>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</si>
  <si>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</si>
  <si>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</si>
  <si>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</si>
  <si>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</si>
  <si>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</si>
  <si>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</si>
  <si>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</si>
  <si>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</si>
  <si>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</si>
  <si>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</si>
  <si>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</si>
  <si>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</si>
  <si>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</si>
  <si>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</si>
  <si>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</si>
  <si>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</si>
  <si>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</si>
  <si>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</si>
  <si>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</si>
  <si>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</si>
  <si>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</si>
  <si>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</si>
  <si>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</si>
  <si>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</si>
  <si>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</si>
  <si>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</si>
  <si>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</si>
  <si>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</si>
  <si>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</si>
  <si>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</si>
  <si>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</si>
  <si>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</si>
  <si>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</si>
  <si>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</si>
  <si>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</si>
  <si>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</si>
  <si>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</si>
  <si>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</si>
  <si>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</si>
  <si>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</si>
  <si>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</si>
  <si>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</si>
  <si>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</si>
  <si>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</si>
  <si>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</si>
  <si>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</si>
  <si>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</si>
  <si>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</si>
  <si>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</si>
  <si>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</si>
  <si>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</si>
  <si>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</si>
  <si>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</si>
  <si>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</si>
  <si>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</si>
  <si>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</si>
  <si>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</si>
  <si>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</si>
  <si>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</si>
  <si>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</si>
  <si>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</si>
  <si>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</si>
  <si>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</si>
  <si>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</si>
  <si>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</si>
  <si>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</si>
  <si>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</si>
  <si>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</si>
  <si>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</si>
  <si>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</si>
  <si>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</si>
  <si>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</si>
  <si>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</si>
  <si>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</si>
  <si>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</si>
  <si>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</si>
  <si>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</si>
  <si>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</si>
  <si>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</si>
  <si>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</si>
  <si>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</si>
  <si>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</si>
  <si>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</si>
  <si>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</si>
  <si>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</si>
  <si>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</si>
  <si>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</si>
  <si>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</si>
  <si>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</si>
  <si>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</si>
  <si>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</si>
  <si>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</si>
  <si>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</si>
  <si>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</si>
  <si>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</si>
  <si>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</si>
  <si>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</si>
  <si>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</si>
  <si>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</si>
  <si>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</si>
  <si>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</si>
  <si>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</si>
  <si>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</si>
  <si>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</si>
  <si>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</si>
  <si>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</si>
  <si>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</si>
  <si>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</si>
  <si>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</si>
  <si>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</si>
  <si>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</si>
  <si>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</si>
  <si>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</si>
  <si>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</si>
  <si>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</si>
  <si>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</si>
  <si>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</si>
  <si>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</si>
  <si>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</si>
  <si>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</si>
  <si>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</si>
  <si>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</si>
  <si>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</si>
  <si>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</si>
  <si>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</si>
  <si>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</si>
  <si>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</si>
  <si>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</si>
  <si>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</si>
  <si>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</si>
  <si>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</si>
  <si>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</si>
  <si>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</si>
  <si>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</si>
  <si>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</si>
  <si>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</si>
  <si>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</si>
  <si>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</si>
  <si>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</si>
  <si>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</si>
  <si>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</si>
  <si>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</si>
  <si>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</si>
  <si>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</si>
  <si>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</si>
  <si>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</si>
  <si>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</si>
  <si>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</si>
  <si>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</si>
  <si>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</si>
  <si>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</si>
  <si>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</si>
  <si>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</si>
  <si>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</si>
  <si>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</si>
  <si>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</si>
  <si>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</si>
  <si>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</si>
  <si>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</si>
  <si>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</si>
  <si>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</si>
  <si>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</si>
  <si>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</si>
  <si>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</si>
  <si>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</si>
  <si>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</si>
  <si>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</si>
  <si>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</si>
  <si>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</si>
  <si>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</si>
  <si>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</si>
  <si>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</si>
  <si>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</si>
  <si>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</si>
  <si>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</si>
  <si>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</si>
  <si>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</si>
  <si>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</si>
  <si>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</si>
  <si>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</si>
  <si>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</si>
  <si>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</si>
  <si>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</si>
  <si>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</si>
  <si>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</si>
  <si>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</si>
  <si>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</si>
  <si>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</si>
  <si>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</si>
  <si>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</si>
  <si>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</si>
  <si>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</si>
  <si>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</si>
  <si>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</si>
  <si>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</si>
  <si>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</si>
  <si>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</si>
  <si>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</si>
  <si>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</si>
  <si>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</si>
  <si>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</si>
  <si>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</si>
  <si>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</si>
  <si>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</si>
  <si>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</si>
  <si>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</si>
  <si>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</si>
  <si>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</si>
  <si>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</si>
  <si>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</si>
  <si>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</si>
  <si>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</si>
  <si>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</si>
  <si>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</si>
  <si>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</si>
  <si>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</si>
  <si>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</si>
  <si>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</si>
  <si>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</si>
  <si>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</si>
  <si>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</si>
  <si>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</si>
  <si>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</si>
  <si>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</si>
  <si>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</si>
  <si>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</si>
  <si>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</si>
  <si>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</si>
  <si>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</si>
  <si>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</si>
  <si>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</si>
  <si>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</si>
  <si>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</si>
  <si>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</si>
  <si>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</si>
  <si>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</si>
  <si>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</si>
  <si>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</si>
  <si>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</si>
  <si>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</si>
  <si>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</si>
  <si>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</si>
  <si>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</si>
  <si>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</si>
  <si>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</si>
  <si>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</si>
  <si>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</si>
  <si>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</si>
  <si>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</si>
  <si>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</si>
  <si>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</si>
  <si>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</si>
  <si>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</si>
  <si>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</si>
  <si>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</si>
  <si>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</si>
  <si>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</si>
  <si>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</si>
  <si>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</si>
  <si>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</si>
  <si>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</si>
  <si>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</si>
  <si>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</si>
  <si>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</si>
  <si>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</si>
  <si>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</si>
  <si>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</si>
  <si>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</si>
  <si>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</si>
  <si>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</si>
  <si>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</si>
  <si>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</si>
  <si>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</si>
  <si>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</si>
  <si>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</si>
  <si>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</si>
  <si>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</si>
  <si>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</si>
  <si>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</si>
  <si>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</si>
  <si>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</si>
  <si>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</si>
  <si>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</si>
  <si>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</si>
  <si>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</si>
  <si>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</si>
  <si>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</si>
  <si>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</si>
  <si>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</si>
  <si>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</si>
  <si>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</si>
  <si>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</si>
  <si>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</si>
  <si>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</si>
  <si>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</si>
  <si>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</si>
  <si>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</si>
  <si>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</si>
  <si>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</si>
  <si>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</si>
  <si>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</si>
  <si>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</si>
  <si>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</si>
  <si>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</si>
  <si>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</si>
  <si>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</si>
  <si>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</si>
  <si>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</si>
  <si>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</si>
  <si>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</si>
  <si>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</si>
  <si>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</si>
  <si>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</si>
  <si>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</si>
  <si>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</si>
  <si>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</si>
  <si>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</si>
  <si>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</si>
  <si>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</si>
  <si>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</si>
  <si>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</si>
  <si>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</si>
  <si>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</si>
  <si>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</si>
  <si>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</si>
  <si>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</si>
  <si>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</si>
  <si>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</si>
  <si>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</si>
  <si>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</si>
  <si>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</si>
  <si>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</si>
  <si>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</si>
  <si>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</si>
  <si>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</si>
  <si>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</si>
  <si>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</si>
  <si>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</si>
  <si>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</si>
  <si>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</si>
  <si>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</si>
  <si>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</si>
  <si>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</si>
  <si>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</si>
  <si>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</si>
  <si>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</si>
  <si>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</si>
  <si>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</si>
  <si>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</si>
  <si>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</si>
  <si>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</si>
  <si>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</si>
  <si>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</si>
  <si>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</si>
  <si>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</si>
  <si>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</si>
  <si>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</si>
  <si>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</si>
  <si>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</si>
  <si>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</si>
  <si>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</si>
  <si>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</si>
  <si>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</si>
  <si>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</si>
  <si>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</si>
  <si>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</si>
  <si>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</si>
  <si>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</si>
  <si>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</si>
  <si>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</si>
  <si>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</si>
  <si>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</si>
  <si>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</si>
  <si>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</si>
  <si>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</si>
  <si>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</si>
  <si>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</si>
  <si>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</si>
  <si>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</si>
  <si>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</si>
  <si>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</si>
  <si>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</si>
  <si>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</si>
  <si>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</si>
  <si>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</si>
  <si>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</si>
  <si>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</si>
  <si>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</si>
  <si>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</si>
  <si>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</si>
  <si>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</si>
  <si>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</si>
  <si>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</si>
  <si>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</si>
  <si>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</si>
  <si>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</si>
  <si>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</si>
  <si>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</si>
  <si>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</si>
  <si>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</si>
  <si>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</si>
  <si>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</si>
  <si>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</si>
  <si>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</si>
  <si>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</si>
  <si>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</si>
  <si>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</si>
  <si>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</si>
  <si>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</si>
  <si>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</si>
  <si>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</si>
  <si>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</si>
  <si>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</si>
  <si>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</si>
  <si>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</si>
  <si>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</si>
  <si>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</si>
  <si>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</si>
  <si>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</si>
  <si>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</si>
  <si>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</si>
  <si>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</si>
  <si>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</si>
  <si>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</si>
  <si>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</si>
  <si>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</si>
  <si>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</si>
  <si>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</si>
  <si>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</si>
  <si>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</si>
  <si>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</si>
  <si>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</si>
  <si>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</si>
  <si>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</si>
  <si>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</si>
  <si>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</si>
  <si>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</si>
  <si>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</si>
  <si>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</si>
  <si>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</si>
  <si>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</si>
  <si>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</si>
  <si>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</si>
  <si>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</si>
  <si>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</si>
  <si>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</si>
  <si>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</si>
  <si>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</si>
  <si>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</si>
  <si>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</si>
  <si>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</si>
  <si>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</si>
  <si>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</si>
  <si>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</si>
  <si>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</si>
  <si>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</si>
  <si>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</si>
  <si>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</si>
  <si>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</si>
  <si>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</si>
  <si>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</si>
  <si>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</si>
  <si>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</si>
  <si>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</si>
  <si>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</si>
  <si>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</si>
  <si>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</si>
  <si>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</si>
  <si>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</si>
  <si>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</si>
  <si>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</si>
  <si>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</si>
  <si>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</si>
  <si>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</si>
  <si>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</si>
  <si>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</si>
  <si>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</si>
  <si>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</si>
  <si>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</si>
  <si>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</si>
  <si>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</si>
  <si>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</si>
  <si>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</si>
  <si>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</si>
  <si>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</si>
  <si>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</si>
  <si>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</si>
  <si>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</si>
  <si>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</si>
  <si>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</si>
  <si>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</si>
  <si>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</si>
  <si>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</si>
  <si>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</si>
  <si>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</si>
  <si>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</si>
  <si>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</si>
  <si>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</si>
  <si>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</si>
  <si>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</si>
  <si>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</si>
  <si>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</si>
  <si>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</si>
  <si>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</si>
  <si>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</si>
  <si>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</si>
  <si>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</si>
  <si>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</si>
  <si>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</si>
  <si>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</si>
  <si>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</si>
  <si>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</si>
  <si>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</si>
  <si>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</si>
  <si>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</si>
  <si>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</si>
  <si>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</si>
  <si>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</si>
  <si>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</si>
  <si>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</si>
  <si>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</si>
  <si>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</si>
  <si>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</si>
  <si>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</si>
  <si>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</si>
  <si>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</si>
  <si>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</si>
  <si>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</si>
  <si>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</si>
  <si>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</si>
  <si>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</si>
  <si>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</si>
  <si>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</si>
  <si>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</si>
  <si>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</si>
  <si>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</si>
  <si>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</si>
  <si>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</si>
  <si>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</si>
  <si>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</si>
  <si>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</si>
  <si>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</si>
  <si>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</si>
  <si>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</si>
  <si>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</si>
  <si>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</si>
  <si>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</si>
  <si>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</si>
  <si>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</si>
  <si>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</si>
  <si>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</si>
  <si>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</si>
  <si>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</si>
  <si>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</si>
  <si>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</si>
  <si>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</si>
  <si>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</si>
  <si>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</si>
  <si>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</si>
  <si>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</si>
  <si>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</si>
  <si>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</si>
  <si>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</si>
  <si>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</si>
  <si>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</si>
  <si>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</si>
  <si>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</si>
  <si>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</si>
  <si>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</si>
  <si>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</si>
  <si>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</si>
  <si>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</si>
  <si>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</si>
  <si>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</si>
  <si>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</si>
  <si>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</si>
  <si>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</si>
  <si>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</si>
  <si>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</si>
  <si>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</si>
  <si>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</si>
  <si>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</si>
  <si>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</si>
  <si>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</si>
  <si>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</si>
  <si>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</si>
  <si>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</si>
  <si>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</si>
  <si>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</si>
  <si>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</si>
  <si>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</si>
  <si>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</si>
  <si>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</si>
  <si>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</si>
  <si>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</si>
  <si>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</si>
  <si>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</si>
  <si>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</si>
  <si>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</si>
  <si>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</si>
  <si>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</si>
  <si>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</si>
  <si>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</si>
  <si>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</si>
  <si>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</si>
  <si>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</si>
  <si>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</si>
  <si>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</si>
  <si>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</si>
  <si>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</si>
  <si>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</si>
  <si>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</si>
  <si>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</si>
  <si>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</si>
  <si>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</si>
  <si>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</si>
  <si>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</si>
  <si>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</si>
  <si>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</si>
  <si>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</si>
  <si>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</si>
  <si>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</si>
  <si>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</si>
  <si>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</si>
  <si>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</si>
  <si>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</si>
  <si>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</si>
  <si>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</si>
  <si>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</si>
  <si>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</si>
  <si>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</si>
  <si>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</si>
  <si>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</si>
  <si>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</si>
  <si>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</si>
  <si>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</si>
  <si>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</si>
  <si>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</si>
  <si>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</si>
  <si>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</si>
  <si>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</si>
  <si>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</si>
  <si>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</si>
  <si>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</si>
  <si>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</si>
  <si>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</si>
  <si>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</si>
  <si>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</si>
  <si>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</si>
  <si>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</si>
  <si>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</si>
  <si>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</si>
  <si>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</si>
  <si>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</si>
  <si>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</si>
  <si>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</si>
  <si>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</si>
  <si>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</si>
  <si>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</si>
  <si>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</si>
  <si>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</si>
  <si>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</si>
  <si>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</si>
  <si>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</si>
  <si>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</si>
  <si>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</si>
  <si>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</si>
  <si>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</si>
  <si>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</si>
  <si>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</si>
  <si>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</si>
  <si>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</si>
  <si>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</si>
  <si>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</si>
  <si>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</si>
  <si>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</si>
  <si>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</si>
  <si>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</si>
  <si>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</si>
  <si>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</si>
  <si>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</si>
  <si>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</si>
  <si>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</si>
  <si>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</si>
  <si>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</si>
  <si>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</si>
  <si>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</si>
  <si>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</si>
  <si>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</si>
  <si>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</si>
  <si>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</si>
  <si>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</si>
  <si>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</si>
  <si>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</si>
  <si>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</si>
  <si>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</si>
  <si>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</si>
  <si>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</si>
  <si>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</si>
  <si>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</si>
  <si>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</si>
  <si>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</si>
  <si>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</si>
  <si>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</si>
  <si>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</si>
  <si>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</si>
  <si>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</si>
  <si>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</si>
  <si>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</si>
  <si>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</si>
  <si>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</si>
  <si>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</si>
  <si>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</si>
  <si>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</si>
  <si>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</si>
  <si>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</si>
  <si>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</si>
  <si>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</si>
  <si>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</si>
  <si>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</si>
  <si>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</si>
  <si>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</si>
  <si>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</si>
  <si>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</si>
  <si>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</si>
  <si>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</si>
  <si>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</si>
  <si>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</si>
  <si>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</si>
  <si>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</si>
  <si>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</si>
  <si>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</si>
  <si>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</si>
  <si>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</si>
  <si>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</si>
  <si>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</si>
  <si>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</si>
  <si>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</si>
  <si>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</si>
  <si>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</si>
  <si>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</si>
  <si>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</si>
  <si>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</si>
  <si>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</si>
  <si>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</si>
  <si>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</si>
  <si>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</si>
  <si>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</si>
  <si>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</si>
  <si>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</si>
  <si>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</si>
  <si>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</si>
  <si>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</si>
  <si>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</si>
  <si>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</si>
  <si>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</si>
  <si>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</si>
  <si>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</si>
  <si>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</si>
  <si>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</si>
  <si>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</si>
  <si>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</si>
  <si>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</si>
  <si>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</si>
  <si>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</si>
  <si>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</si>
  <si>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</si>
  <si>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</si>
  <si>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</si>
  <si>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</si>
  <si>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</si>
  <si>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</si>
  <si>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</si>
  <si>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</si>
  <si>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</si>
  <si>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</si>
  <si>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</si>
  <si>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</si>
  <si>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</si>
  <si>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</si>
  <si>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</si>
  <si>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</si>
  <si>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</si>
  <si>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</si>
  <si>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</si>
  <si>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</si>
  <si>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</si>
  <si>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</si>
  <si>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</si>
  <si>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</si>
  <si>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</si>
  <si>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</si>
  <si>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</si>
  <si>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</si>
  <si>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</si>
  <si>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</si>
  <si>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</si>
  <si>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</si>
  <si>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</si>
  <si>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</si>
  <si>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</si>
  <si>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</si>
  <si>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</si>
  <si>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</si>
  <si>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</si>
  <si>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</si>
  <si>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</si>
  <si>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</si>
  <si>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</si>
  <si>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</si>
  <si>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</si>
  <si>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</si>
  <si>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</si>
  <si>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</si>
  <si>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</si>
  <si>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</si>
  <si>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</si>
  <si>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</si>
  <si>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</si>
  <si>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</si>
  <si>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</si>
  <si>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</si>
  <si>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</si>
  <si>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</si>
  <si>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</si>
  <si>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</si>
  <si>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</si>
  <si>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</si>
  <si>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</si>
  <si>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</si>
  <si>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</si>
  <si>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</si>
  <si>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</si>
  <si>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</si>
  <si>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</si>
  <si>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</si>
  <si>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</si>
  <si>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</si>
  <si>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</si>
  <si>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</si>
  <si>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</si>
  <si>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</si>
  <si>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</si>
  <si>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</si>
  <si>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</si>
  <si>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</si>
  <si>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</si>
  <si>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</si>
  <si>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</si>
  <si>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</si>
  <si>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</si>
  <si>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</si>
  <si>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</si>
  <si>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</si>
  <si>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</si>
  <si>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</si>
  <si>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</si>
  <si>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</si>
  <si>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</si>
  <si>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</si>
  <si>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</si>
  <si>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</si>
  <si>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</si>
  <si>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</si>
  <si>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</si>
  <si>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</si>
  <si>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</si>
  <si>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</si>
  <si>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</si>
  <si>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</si>
  <si>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</si>
  <si>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</si>
  <si>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</si>
  <si>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</si>
  <si>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</si>
  <si>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</si>
  <si>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</si>
  <si>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</si>
  <si>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</si>
  <si>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</si>
  <si>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</si>
  <si>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</si>
  <si>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</si>
  <si>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</si>
  <si>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</si>
  <si>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</si>
  <si>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</si>
  <si>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</si>
  <si>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</si>
  <si>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</si>
  <si>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</si>
  <si>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</si>
  <si>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</si>
  <si>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</si>
  <si>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</si>
  <si>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</si>
  <si>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</si>
  <si>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</si>
  <si>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</si>
  <si>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</si>
  <si>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</si>
  <si>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</si>
  <si>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</si>
  <si>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</si>
  <si>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</si>
  <si>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</si>
  <si>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</si>
  <si>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</si>
  <si>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</si>
  <si>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</si>
  <si>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</si>
  <si>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</si>
  <si>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</si>
  <si>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</si>
  <si>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</si>
  <si>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</si>
  <si>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</si>
  <si>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</si>
  <si>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</si>
  <si>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</si>
  <si>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</si>
  <si>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</si>
  <si>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</si>
  <si>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</si>
  <si>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</si>
  <si>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</si>
  <si>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</si>
  <si>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</si>
  <si>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</si>
  <si>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</si>
  <si>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</si>
  <si>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</si>
  <si>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</si>
  <si>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</si>
  <si>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</si>
  <si>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</si>
  <si>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</si>
  <si>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</si>
  <si>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</si>
  <si>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</si>
  <si>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</si>
  <si>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</si>
  <si>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</si>
  <si>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</si>
  <si>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</si>
  <si>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</si>
  <si>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</si>
  <si>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</si>
  <si>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</si>
  <si>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</si>
  <si>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</si>
  <si>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</si>
  <si>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</si>
  <si>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</si>
  <si>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</si>
  <si>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</si>
  <si>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</si>
  <si>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</si>
  <si>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</si>
  <si>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</si>
  <si>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</si>
  <si>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</si>
  <si>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</si>
  <si>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</si>
  <si>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</si>
  <si>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</si>
  <si>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</si>
  <si>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</si>
  <si>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</si>
  <si>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</si>
  <si>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</si>
  <si>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</si>
  <si>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</si>
  <si>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</si>
  <si>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</si>
  <si>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</si>
  <si>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</si>
  <si>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</si>
  <si>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</si>
  <si>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</si>
  <si>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</si>
  <si>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</si>
  <si>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</si>
  <si>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</si>
  <si>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</si>
  <si>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</si>
  <si>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</si>
  <si>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</si>
  <si>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</si>
  <si>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</si>
  <si>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</si>
  <si>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</si>
  <si>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</si>
  <si>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</si>
  <si>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</si>
  <si>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</si>
  <si>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</si>
  <si>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</si>
  <si>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</si>
  <si>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</si>
  <si>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</si>
  <si>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</si>
  <si>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</si>
  <si>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</si>
  <si>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</si>
  <si>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</si>
  <si>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</si>
  <si>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</si>
  <si>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</si>
  <si>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</si>
  <si>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</si>
  <si>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</si>
  <si>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</si>
  <si>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</si>
  <si>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</si>
  <si>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</si>
  <si>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</si>
  <si>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</si>
  <si>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</si>
  <si>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</si>
  <si>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</si>
  <si>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</si>
  <si>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</si>
  <si>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</si>
  <si>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</si>
  <si>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</si>
  <si>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</si>
  <si>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</si>
  <si>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</si>
  <si>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</si>
  <si>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</si>
  <si>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</si>
  <si>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</si>
  <si>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</si>
  <si>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</si>
  <si>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</si>
  <si>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</si>
  <si>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</si>
  <si>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</si>
  <si>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</si>
  <si>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</si>
  <si>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</si>
  <si>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</si>
  <si>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</si>
  <si>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</si>
  <si>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</si>
  <si>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</si>
  <si>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</si>
  <si>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</si>
  <si>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</si>
  <si>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</si>
  <si>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</si>
  <si>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</si>
  <si>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</si>
  <si>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</si>
  <si>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</si>
  <si>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</si>
  <si>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</si>
  <si>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</si>
  <si>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</si>
  <si>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</si>
  <si>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</si>
  <si>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</si>
  <si>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</si>
  <si>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</si>
  <si>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</si>
  <si>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</si>
  <si>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</si>
  <si>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</si>
  <si>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</si>
  <si>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</si>
  <si>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</si>
  <si>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</si>
  <si>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</si>
  <si>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</si>
  <si>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</si>
  <si>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</si>
  <si>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</si>
  <si>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</si>
  <si>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</si>
  <si>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</si>
  <si>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</si>
  <si>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</si>
  <si>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</si>
  <si>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</si>
  <si>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</si>
  <si>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</si>
  <si>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</si>
  <si>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</si>
  <si>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</si>
  <si>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</si>
  <si>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</si>
  <si>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</si>
  <si>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</si>
  <si>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</si>
  <si>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</si>
  <si>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</si>
  <si>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</si>
  <si>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</si>
  <si>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</si>
  <si>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</si>
  <si>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</si>
  <si>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</si>
  <si>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</si>
  <si>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</si>
  <si>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</si>
  <si>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</si>
  <si>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</si>
  <si>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</si>
  <si>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</si>
  <si>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</si>
  <si>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</si>
  <si>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</si>
  <si>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</si>
  <si>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</si>
  <si>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</si>
  <si>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</si>
  <si>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</si>
  <si>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</si>
  <si>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</si>
  <si>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</si>
  <si>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</si>
  <si>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</si>
  <si>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</si>
  <si>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</si>
  <si>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</si>
  <si>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</si>
  <si>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</si>
  <si>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</si>
  <si>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</si>
  <si>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</si>
  <si>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</si>
  <si>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</si>
  <si>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</si>
  <si>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</si>
  <si>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</si>
  <si>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</si>
  <si>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</si>
  <si>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</si>
  <si>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</si>
  <si>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</si>
  <si>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</si>
  <si>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</si>
  <si>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</si>
  <si>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</si>
  <si>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</si>
  <si>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</si>
  <si>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</si>
  <si>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</si>
  <si>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</si>
  <si>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</si>
  <si>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</si>
  <si>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</si>
  <si>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</si>
  <si>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</si>
  <si>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</si>
  <si>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</si>
  <si>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</si>
  <si>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</si>
  <si>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</si>
  <si>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</si>
  <si>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</si>
  <si>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</si>
  <si>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</si>
  <si>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</si>
  <si>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</si>
  <si>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</si>
  <si>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</si>
  <si>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</si>
  <si>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</si>
  <si>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</si>
  <si>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</si>
  <si>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</si>
  <si>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</si>
  <si>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</si>
  <si>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</si>
  <si>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</si>
  <si>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</si>
  <si>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</si>
  <si>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</si>
  <si>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</si>
  <si>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</si>
  <si>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</si>
  <si>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</si>
  <si>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</si>
  <si>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</si>
  <si>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</si>
  <si>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</si>
  <si>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</si>
  <si>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</si>
  <si>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</si>
  <si>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</si>
  <si>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</si>
  <si>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</si>
  <si>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</si>
  <si>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</si>
  <si>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</si>
  <si>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</si>
  <si>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</si>
  <si>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</si>
  <si>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</si>
  <si>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</si>
  <si>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</si>
  <si>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</si>
  <si>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</si>
  <si>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</si>
  <si>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</si>
  <si>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</si>
  <si>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</si>
  <si>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</si>
  <si>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</si>
  <si>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</si>
  <si>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</si>
  <si>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</si>
  <si>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</si>
  <si>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</si>
  <si>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</si>
  <si>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</si>
  <si>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</si>
  <si>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</si>
  <si>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</si>
  <si>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</si>
  <si>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</si>
  <si>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</si>
  <si>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</si>
  <si>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</si>
  <si>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</si>
  <si>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</si>
  <si>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</si>
  <si>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</si>
  <si>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</si>
  <si>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</si>
  <si>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</si>
  <si>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</si>
  <si>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</si>
  <si>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</si>
  <si>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</si>
  <si>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</si>
  <si>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</si>
  <si>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</si>
  <si>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</si>
  <si>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</si>
  <si>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</si>
  <si>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</si>
  <si>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</si>
  <si>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</si>
  <si>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</si>
  <si>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</si>
  <si>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</si>
  <si>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</si>
  <si>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</si>
  <si>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</si>
  <si>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</si>
  <si>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</si>
  <si>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</si>
  <si>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</si>
  <si>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</si>
  <si>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</si>
  <si>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</si>
  <si>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</si>
  <si>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</si>
  <si>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</si>
  <si>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</si>
  <si>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</si>
  <si>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</si>
  <si>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</si>
  <si>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</si>
  <si>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</si>
  <si>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</si>
  <si>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</si>
  <si>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</si>
  <si>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</si>
  <si>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</si>
  <si>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</si>
  <si>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</si>
  <si>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</si>
  <si>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</si>
  <si>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</si>
  <si>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</si>
  <si>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</si>
  <si>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</si>
  <si>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</si>
  <si>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</si>
  <si>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</si>
  <si>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</si>
  <si>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</si>
  <si>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</si>
  <si>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</si>
  <si>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</si>
  <si>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</si>
  <si>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</si>
  <si>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</si>
  <si>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</si>
  <si>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</si>
  <si>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</si>
  <si>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</si>
  <si>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</si>
  <si>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</si>
  <si>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</si>
  <si>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</si>
  <si>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</si>
  <si>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</si>
  <si>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</si>
  <si>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</si>
  <si>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</si>
  <si>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</si>
  <si>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</si>
  <si>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</si>
  <si>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</si>
  <si>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</si>
  <si>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</si>
  <si>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</si>
  <si>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</si>
  <si>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</si>
  <si>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</si>
  <si>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</si>
  <si>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</si>
  <si>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</si>
  <si>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</si>
  <si>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</si>
  <si>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</si>
  <si>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</si>
  <si>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</si>
  <si>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</si>
  <si>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</si>
  <si>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</si>
  <si>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</si>
  <si>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</si>
  <si>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</si>
  <si>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</si>
  <si>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</si>
  <si>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</si>
  <si>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</si>
  <si>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</si>
  <si>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</si>
  <si>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</si>
  <si>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</si>
  <si>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</si>
  <si>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</si>
  <si>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</si>
  <si>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</si>
  <si>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</si>
  <si>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</si>
  <si>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</si>
  <si>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</si>
  <si>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</si>
  <si>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</si>
  <si>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</si>
  <si>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</si>
  <si>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</si>
  <si>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</si>
  <si>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</si>
  <si>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</si>
  <si>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</si>
  <si>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</si>
  <si>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</si>
  <si>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</si>
  <si>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</si>
  <si>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</si>
  <si>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</si>
  <si>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</si>
  <si>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</si>
  <si>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</si>
  <si>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</si>
  <si>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</si>
  <si>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</si>
  <si>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</si>
  <si>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</si>
  <si>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</si>
  <si>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</si>
  <si>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</si>
  <si>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</si>
  <si>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</si>
  <si>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</si>
  <si>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</si>
  <si>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</si>
  <si>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</si>
  <si>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</si>
  <si>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</si>
  <si>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</si>
  <si>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</si>
  <si>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</si>
  <si>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</si>
  <si>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</si>
  <si>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</si>
  <si>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</si>
  <si>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</si>
  <si>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</si>
  <si>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</si>
  <si>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</si>
  <si>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</si>
  <si>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</si>
  <si>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</si>
  <si>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</si>
  <si>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</si>
  <si>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</si>
  <si>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</si>
  <si>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</si>
  <si>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</si>
  <si>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</si>
  <si>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</si>
  <si>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</si>
  <si>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</si>
  <si>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</si>
  <si>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</si>
  <si>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</si>
  <si>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</si>
  <si>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</si>
  <si>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</si>
  <si>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</si>
  <si>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</si>
  <si>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</si>
  <si>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</si>
  <si>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</si>
  <si>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</si>
  <si>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</si>
  <si>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</si>
  <si>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</si>
  <si>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</si>
  <si>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</si>
  <si>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</si>
  <si>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</si>
  <si>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</si>
  <si>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</si>
  <si>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</si>
  <si>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</si>
  <si>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</si>
  <si>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</si>
  <si>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</si>
  <si>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</si>
  <si>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</si>
  <si>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</si>
  <si>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</si>
  <si>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</si>
  <si>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</si>
  <si>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</si>
  <si>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</si>
  <si>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</si>
  <si>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</si>
  <si>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</si>
  <si>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</si>
  <si>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</si>
  <si>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</si>
  <si>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</si>
  <si>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</si>
  <si>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</si>
  <si>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</si>
  <si>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</si>
  <si>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</si>
  <si>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</si>
  <si>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</si>
  <si>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</si>
  <si>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</si>
  <si>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</si>
  <si>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</si>
  <si>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</si>
  <si>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</si>
  <si>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</si>
  <si>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</si>
  <si>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</si>
  <si>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</si>
  <si>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</si>
  <si>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</si>
  <si>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</si>
  <si>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</si>
  <si>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</si>
  <si>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</si>
  <si>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</si>
  <si>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</si>
  <si>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</si>
  <si>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</si>
  <si>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</si>
  <si>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</si>
  <si>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</si>
  <si>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</si>
  <si>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</si>
  <si>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</si>
  <si>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</si>
  <si>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</si>
  <si>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</si>
  <si>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</si>
  <si>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</si>
  <si>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</si>
  <si>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</si>
  <si>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</si>
  <si>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</si>
  <si>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</si>
  <si>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</si>
  <si>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</si>
  <si>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</si>
  <si>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</si>
  <si>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</si>
  <si>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</si>
  <si>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</si>
  <si>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</si>
  <si>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</si>
  <si>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</si>
  <si>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</si>
  <si>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</si>
  <si>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</si>
  <si>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</si>
  <si>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</si>
  <si>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</si>
  <si>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</si>
  <si>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</si>
  <si>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</si>
  <si>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</si>
  <si>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</si>
  <si>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</si>
  <si>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</si>
  <si>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</si>
  <si>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</si>
  <si>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</si>
  <si>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</si>
  <si>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</si>
  <si>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</si>
  <si>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</si>
  <si>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</si>
  <si>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</si>
  <si>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</si>
  <si>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</si>
  <si>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</si>
  <si>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</si>
  <si>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</si>
  <si>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</si>
  <si>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</si>
  <si>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</si>
  <si>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</si>
  <si>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</si>
  <si>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</si>
  <si>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</si>
  <si>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</si>
  <si>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</si>
  <si>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</si>
  <si>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</si>
  <si>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</si>
  <si>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</si>
  <si>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</si>
  <si>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</si>
  <si>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</si>
  <si>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</si>
  <si>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</si>
  <si>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</si>
  <si>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</si>
  <si>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</si>
  <si>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</si>
  <si>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</si>
  <si>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</si>
  <si>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</si>
  <si>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</si>
  <si>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</si>
  <si>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</si>
  <si>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</si>
  <si>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</si>
  <si>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</si>
  <si>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</si>
  <si>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</si>
  <si>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</si>
  <si>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</si>
  <si>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</si>
  <si>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</si>
  <si>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</si>
  <si>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</si>
  <si>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</si>
  <si>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</si>
  <si>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</si>
  <si>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</si>
  <si>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</si>
  <si>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</si>
  <si>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</si>
  <si>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</si>
  <si>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</si>
  <si>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</si>
  <si>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</si>
  <si>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</si>
  <si>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</si>
  <si>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</si>
  <si>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</si>
  <si>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</si>
  <si>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</si>
  <si>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</si>
  <si>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</si>
  <si>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</si>
  <si>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</si>
  <si>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</si>
  <si>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</si>
  <si>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</si>
  <si>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</si>
  <si>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</si>
  <si>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</si>
  <si>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</si>
  <si>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</si>
  <si>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</si>
  <si>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</si>
  <si>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</si>
  <si>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</si>
  <si>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</si>
  <si>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</si>
  <si>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</si>
  <si>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</si>
  <si>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</si>
  <si>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</si>
  <si>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</si>
  <si>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</si>
  <si>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</si>
  <si>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</si>
  <si>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</si>
  <si>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</si>
  <si>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</si>
  <si>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</si>
  <si>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</si>
  <si>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</si>
  <si>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</si>
  <si>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</si>
  <si>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</si>
  <si>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</si>
  <si>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</si>
  <si>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</si>
  <si>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</si>
  <si>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</si>
  <si>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</si>
  <si>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</si>
  <si>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</si>
  <si>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</si>
  <si>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</si>
  <si>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</si>
  <si>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</si>
  <si>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</si>
  <si>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</si>
  <si>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</si>
  <si>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</si>
  <si>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</si>
  <si>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</si>
  <si>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</si>
  <si>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</si>
  <si>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</si>
  <si>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</si>
  <si>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</si>
  <si>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</si>
  <si>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</si>
  <si>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</si>
  <si>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</si>
  <si>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</si>
  <si>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</si>
  <si>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</si>
  <si>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</si>
  <si>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</si>
  <si>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</si>
  <si>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</si>
  <si>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</si>
  <si>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</si>
  <si>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</si>
  <si>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</si>
  <si>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</si>
  <si>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</si>
  <si>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</si>
  <si>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</si>
  <si>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</si>
  <si>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</si>
  <si>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</si>
  <si>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</si>
  <si>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</si>
  <si>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</si>
  <si>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</si>
  <si>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</si>
  <si>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</si>
  <si>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</si>
  <si>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</si>
  <si>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</si>
  <si>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</si>
  <si>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</si>
  <si>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</si>
  <si>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</si>
  <si>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</si>
  <si>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</si>
  <si>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</si>
  <si>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</si>
  <si>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</si>
  <si>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</si>
  <si>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</si>
  <si>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</si>
  <si>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</si>
  <si>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</si>
  <si>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</si>
  <si>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</si>
  <si>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</si>
  <si>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</si>
  <si>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</si>
  <si>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</si>
  <si>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</si>
  <si>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</si>
  <si>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</si>
  <si>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</si>
  <si>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</si>
  <si>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</si>
  <si>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</si>
  <si>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</si>
  <si>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</si>
  <si>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</si>
  <si>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</si>
  <si>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</si>
  <si>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</si>
  <si>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</si>
  <si>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</si>
  <si>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</si>
  <si>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</si>
  <si>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</si>
  <si>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</si>
  <si>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</si>
  <si>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</si>
  <si>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</si>
  <si>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</si>
  <si>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</si>
  <si>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</si>
  <si>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</si>
  <si>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</si>
  <si>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</si>
  <si>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</si>
  <si>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</si>
  <si>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</si>
  <si>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</si>
  <si>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</si>
  <si>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</si>
  <si>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</si>
  <si>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</si>
  <si>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</si>
  <si>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</si>
  <si>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</si>
  <si>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</si>
  <si>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</si>
  <si>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</si>
  <si>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</si>
  <si>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</si>
  <si>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</si>
  <si>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</si>
  <si>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</si>
  <si>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</si>
  <si>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</si>
  <si>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</si>
  <si>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</si>
  <si>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</si>
  <si>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</si>
  <si>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</si>
  <si>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</si>
  <si>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</si>
  <si>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</si>
  <si>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</si>
  <si>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</si>
  <si>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</si>
  <si>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</si>
  <si>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</si>
  <si>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</si>
  <si>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</si>
  <si>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</si>
  <si>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</si>
  <si>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</si>
  <si>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</si>
  <si>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</si>
  <si>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</si>
  <si>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</si>
  <si>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</si>
  <si>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</si>
  <si>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</si>
  <si>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</si>
  <si>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</si>
  <si>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</si>
  <si>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</si>
  <si>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</si>
  <si>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</si>
  <si>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</si>
  <si>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</si>
  <si>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</si>
  <si>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</si>
  <si>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</si>
  <si>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</si>
  <si>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</si>
  <si>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</si>
  <si>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</si>
  <si>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</si>
  <si>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</si>
  <si>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</si>
  <si>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</si>
  <si>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</si>
  <si>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</si>
  <si>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</si>
  <si>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</si>
  <si>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</si>
  <si>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</si>
  <si>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</si>
  <si>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</si>
  <si>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</si>
  <si>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</si>
  <si>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</si>
  <si>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</si>
  <si>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</si>
  <si>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</si>
  <si>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</si>
  <si>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</si>
  <si>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</si>
  <si>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</si>
  <si>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</si>
  <si>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</si>
  <si>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</si>
  <si>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</si>
  <si>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</si>
  <si>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</si>
  <si>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</si>
  <si>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</si>
  <si>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</si>
  <si>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</si>
  <si>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</si>
  <si>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</si>
  <si>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</si>
  <si>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</si>
  <si>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</si>
  <si>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</si>
  <si>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</si>
  <si>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</si>
  <si>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</si>
  <si>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</si>
  <si>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</si>
  <si>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</si>
  <si>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</si>
  <si>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</si>
  <si>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</si>
  <si>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</si>
  <si>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</si>
  <si>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</si>
  <si>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</si>
  <si>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</si>
  <si>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</si>
  <si>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</si>
  <si>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</si>
  <si>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</si>
  <si>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</si>
  <si>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</si>
  <si>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</si>
  <si>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</si>
  <si>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</si>
  <si>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</si>
  <si>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</si>
  <si>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</si>
  <si>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</si>
  <si>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</si>
  <si>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</si>
  <si>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</si>
  <si>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</si>
  <si>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</si>
  <si>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</si>
  <si>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</si>
  <si>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</si>
  <si>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</si>
  <si>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</si>
  <si>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</si>
  <si>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</si>
  <si>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</si>
  <si>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</si>
  <si>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</si>
  <si>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</si>
  <si>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</si>
  <si>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</si>
  <si>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</si>
  <si>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</si>
  <si>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</si>
  <si>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</si>
  <si>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</si>
  <si>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</si>
  <si>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</si>
  <si>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</si>
  <si>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</si>
  <si>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</si>
  <si>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</si>
  <si>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</si>
  <si>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</si>
  <si>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</si>
  <si>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</si>
  <si>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</si>
  <si>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</si>
  <si>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</si>
  <si>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</si>
  <si>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</si>
  <si>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</si>
  <si>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</si>
  <si>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</si>
  <si>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</si>
  <si>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</si>
  <si>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</si>
  <si>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</si>
  <si>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</si>
  <si>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</si>
  <si>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</si>
  <si>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</si>
  <si>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</si>
  <si>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</si>
  <si>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</si>
  <si>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</si>
  <si>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</si>
  <si>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</si>
  <si>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</si>
  <si>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</si>
  <si>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</si>
  <si>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</si>
  <si>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</si>
  <si>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</si>
  <si>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</si>
  <si>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</si>
  <si>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</si>
  <si>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</si>
  <si>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</si>
  <si>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</si>
  <si>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</si>
  <si>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</si>
  <si>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</si>
  <si>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</si>
  <si>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</si>
  <si>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</si>
  <si>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</si>
  <si>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</si>
  <si>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</si>
  <si>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</si>
  <si>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</si>
  <si>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</si>
  <si>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</si>
  <si>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</si>
  <si>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</si>
  <si>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</si>
  <si>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</si>
  <si>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</si>
  <si>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</si>
  <si>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</si>
  <si>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</si>
  <si>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</si>
  <si>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</si>
  <si>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</si>
  <si>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</si>
  <si>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</si>
  <si>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</si>
  <si>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</si>
  <si>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</si>
  <si>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</si>
  <si>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</si>
  <si>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</si>
  <si>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</si>
  <si>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</si>
  <si>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</si>
  <si>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</si>
  <si>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</si>
  <si>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</si>
  <si>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</si>
  <si>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</si>
  <si>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</si>
  <si>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</si>
  <si>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</si>
  <si>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</si>
  <si>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</si>
  <si>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</si>
  <si>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</si>
  <si>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</si>
  <si>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</si>
  <si>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</si>
  <si>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</si>
  <si>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</si>
  <si>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</si>
  <si>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</si>
  <si>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</si>
  <si>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</si>
  <si>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</si>
  <si>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</si>
  <si>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</si>
  <si>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</si>
  <si>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</si>
  <si>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</si>
  <si>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</si>
  <si>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</si>
  <si>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</si>
  <si>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</si>
  <si>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</si>
  <si>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</si>
  <si>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</si>
  <si>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</si>
  <si>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</si>
  <si>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</si>
  <si>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</si>
  <si>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</si>
  <si>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</si>
  <si>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</si>
  <si>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</si>
  <si>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</si>
  <si>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</si>
  <si>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</si>
  <si>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</si>
  <si>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</si>
  <si>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</si>
  <si>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</si>
  <si>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</si>
  <si>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</si>
  <si>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</si>
  <si>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</si>
  <si>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</si>
  <si>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</si>
  <si>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</si>
  <si>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</si>
  <si>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</si>
  <si>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</si>
  <si>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</si>
  <si>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</si>
  <si>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</si>
  <si>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</si>
  <si>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</si>
  <si>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</si>
  <si>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</si>
  <si>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</si>
  <si>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</si>
  <si>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</si>
  <si>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</si>
  <si>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</si>
  <si>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</si>
  <si>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</si>
  <si>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</si>
  <si>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</si>
  <si>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</si>
  <si>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</si>
  <si>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</si>
  <si>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</si>
  <si>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</si>
  <si>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</si>
  <si>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</si>
  <si>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</si>
  <si>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</si>
  <si>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</si>
  <si>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</si>
  <si>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</si>
  <si>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</si>
  <si>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</si>
  <si>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</si>
  <si>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</si>
  <si>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</si>
  <si>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</si>
  <si>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</si>
  <si>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</si>
  <si>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</si>
  <si>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</si>
  <si>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</si>
  <si>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</si>
  <si>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</si>
  <si>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</si>
  <si>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</si>
  <si>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</si>
  <si>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</si>
  <si>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</si>
  <si>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</si>
  <si>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</si>
  <si>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</si>
  <si>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</si>
  <si>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</si>
  <si>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</si>
  <si>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</si>
  <si>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</si>
  <si>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</si>
  <si>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</si>
  <si>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</si>
  <si>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</si>
  <si>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</si>
  <si>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</si>
  <si>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</si>
  <si>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</si>
  <si>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</si>
  <si>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</si>
  <si>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</si>
  <si>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</si>
  <si>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</si>
  <si>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</si>
  <si>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</si>
  <si>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</si>
  <si>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</si>
  <si>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</si>
  <si>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</si>
  <si>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</si>
  <si>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</si>
  <si>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</si>
  <si>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</si>
  <si>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</si>
  <si>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</si>
  <si>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</si>
  <si>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</si>
  <si>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</si>
  <si>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</si>
  <si>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</si>
  <si>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</si>
  <si>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</si>
  <si>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</si>
  <si>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</si>
  <si>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</si>
  <si>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</si>
  <si>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</si>
  <si>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</si>
  <si>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</si>
  <si>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</si>
  <si>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</si>
  <si>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</si>
  <si>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</si>
  <si>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</si>
  <si>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</si>
  <si>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</si>
  <si>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</si>
  <si>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</si>
  <si>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</si>
  <si>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</si>
  <si>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</si>
  <si>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</si>
  <si>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</si>
  <si>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</si>
  <si>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</si>
  <si>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</si>
  <si>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</si>
  <si>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</si>
  <si>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</si>
  <si>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</si>
  <si>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</si>
  <si>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</si>
  <si>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</si>
  <si>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</si>
  <si>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</si>
  <si>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</si>
  <si>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</si>
  <si>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</si>
  <si>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</si>
  <si>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</si>
  <si>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</si>
  <si>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</si>
  <si>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</si>
  <si>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</si>
  <si>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</si>
  <si>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</si>
  <si>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</si>
  <si>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</si>
  <si>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</si>
  <si>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</si>
  <si>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</si>
  <si>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</si>
  <si>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</si>
  <si>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</si>
  <si>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</si>
  <si>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</si>
  <si>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</si>
  <si>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</si>
  <si>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</si>
  <si>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</si>
  <si>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</si>
  <si>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</si>
  <si>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</si>
  <si>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</si>
  <si>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</si>
  <si>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</si>
  <si>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</si>
  <si>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</si>
  <si>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</si>
  <si>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</si>
  <si>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</si>
  <si>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</si>
  <si>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</si>
  <si>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</si>
  <si>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</si>
  <si>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</si>
  <si>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</si>
  <si>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</si>
  <si>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</si>
  <si>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</si>
  <si>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</si>
  <si>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</si>
  <si>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</si>
  <si>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</si>
  <si>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</si>
  <si>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</si>
  <si>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</si>
  <si>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</si>
  <si>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</si>
  <si>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</si>
  <si>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</si>
  <si>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</si>
  <si>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</si>
  <si>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</si>
  <si>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</si>
  <si>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</si>
  <si>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</si>
  <si>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</si>
  <si>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</si>
  <si>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</si>
  <si>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</si>
  <si>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</si>
  <si>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</si>
  <si>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</si>
  <si>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</si>
  <si>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</si>
  <si>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</si>
  <si>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</si>
  <si>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</si>
  <si>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</si>
  <si>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</si>
  <si>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</si>
  <si>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</si>
  <si>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</si>
  <si>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</si>
  <si>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</si>
  <si>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</si>
  <si>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</si>
  <si>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</si>
  <si>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</si>
  <si>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</si>
  <si>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</si>
  <si>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</si>
  <si>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</si>
  <si>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</si>
  <si>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</si>
  <si>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</si>
  <si>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</si>
  <si>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</si>
  <si>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</si>
  <si>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</si>
  <si>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</si>
  <si>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</si>
  <si>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</si>
  <si>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</si>
  <si>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</si>
  <si>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</si>
  <si>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</si>
  <si>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</si>
  <si>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</si>
  <si>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</si>
  <si>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</si>
  <si>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</si>
  <si>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</si>
  <si>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</si>
  <si>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</si>
  <si>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</si>
  <si>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</si>
  <si>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</si>
  <si>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</si>
  <si>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</si>
  <si>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</si>
  <si>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</si>
  <si>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</si>
  <si>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</si>
  <si>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</si>
  <si>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</si>
  <si>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</si>
  <si>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</si>
  <si>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</si>
  <si>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</si>
  <si>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</si>
  <si>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</si>
  <si>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</si>
  <si>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</si>
  <si>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</si>
  <si>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</si>
  <si>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</si>
  <si>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</si>
  <si>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</si>
  <si>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</si>
  <si>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</si>
  <si>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</si>
  <si>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</si>
  <si>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</si>
  <si>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</si>
  <si>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</si>
  <si>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</si>
  <si>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</si>
  <si>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</si>
  <si>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</si>
  <si>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</si>
  <si>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</si>
  <si>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</si>
  <si>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</si>
  <si>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</si>
  <si>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</si>
  <si>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</si>
  <si>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</si>
  <si>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</si>
  <si>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</si>
  <si>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</si>
  <si>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</si>
  <si>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</si>
  <si>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</si>
  <si>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</si>
  <si>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</si>
  <si>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</si>
  <si>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</si>
  <si>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</si>
  <si>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</si>
  <si>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</si>
  <si>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</si>
  <si>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</si>
  <si>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</si>
  <si>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</si>
  <si>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</si>
  <si>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</si>
  <si>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</si>
  <si>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</si>
  <si>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</si>
  <si>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</si>
  <si>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</si>
  <si>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</si>
  <si>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</si>
  <si>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</si>
  <si>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</si>
  <si>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</si>
  <si>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</si>
  <si>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</si>
  <si>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</si>
  <si>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</si>
  <si>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</si>
  <si>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</si>
  <si>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</si>
  <si>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</si>
  <si>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</si>
  <si>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</si>
  <si>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</si>
  <si>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</si>
  <si>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</si>
  <si>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</si>
  <si>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</si>
  <si>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</si>
  <si>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</si>
  <si>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</si>
  <si>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</si>
  <si>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</si>
  <si>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</si>
  <si>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</si>
  <si>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</si>
  <si>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</si>
  <si>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</si>
  <si>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</si>
  <si>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</si>
  <si>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</si>
  <si>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</si>
  <si>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</si>
  <si>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</si>
  <si>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</si>
  <si>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</si>
  <si>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</si>
  <si>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</si>
  <si>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</si>
  <si>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</si>
  <si>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</si>
  <si>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</si>
  <si>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</si>
  <si>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</si>
  <si>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</si>
  <si>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</si>
  <si>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</si>
  <si>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</si>
  <si>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</si>
  <si>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</si>
  <si>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</si>
  <si>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</si>
  <si>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</si>
  <si>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</si>
  <si>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</si>
  <si>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</si>
  <si>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</si>
  <si>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</si>
  <si>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</si>
  <si>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</si>
  <si>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</si>
  <si>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</si>
  <si>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</si>
  <si>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</si>
  <si>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</si>
  <si>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</si>
  <si>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</si>
  <si>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</si>
  <si>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</si>
  <si>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</si>
  <si>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</si>
  <si>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</si>
  <si>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</si>
  <si>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</si>
  <si>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</si>
  <si>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</si>
  <si>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</si>
  <si>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</si>
  <si>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</si>
  <si>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</si>
  <si>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</si>
  <si>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</si>
  <si>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</si>
  <si>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</si>
  <si>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</si>
  <si>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</si>
  <si>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</si>
  <si>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</si>
  <si>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</si>
  <si>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</si>
  <si>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</si>
  <si>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</si>
  <si>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</si>
  <si>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</si>
  <si>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</si>
  <si>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</si>
  <si>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</si>
  <si>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</si>
  <si>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</si>
  <si>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</si>
  <si>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</si>
  <si>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</si>
  <si>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</si>
  <si>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</si>
  <si>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</si>
  <si>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</si>
  <si>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</si>
  <si>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</si>
  <si>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</si>
  <si>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</si>
  <si>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</si>
  <si>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</si>
  <si>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</si>
  <si>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</si>
  <si>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</si>
  <si>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</si>
  <si>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</si>
  <si>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</si>
  <si>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</si>
  <si>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</si>
  <si>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</si>
  <si>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</si>
  <si>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</si>
  <si>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</si>
  <si>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</si>
  <si>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</si>
  <si>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</si>
  <si>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</si>
  <si>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</si>
  <si>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</si>
  <si>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</si>
  <si>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</si>
  <si>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</si>
  <si>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</si>
  <si>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</si>
  <si>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</si>
  <si>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</si>
  <si>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</si>
  <si>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</si>
  <si>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</si>
  <si>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</si>
  <si>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</si>
  <si>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</si>
  <si>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</si>
  <si>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</si>
  <si>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</si>
  <si>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</si>
  <si>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</si>
  <si>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</si>
  <si>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</si>
  <si>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</si>
  <si>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</si>
  <si>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</si>
  <si>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</si>
  <si>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</si>
  <si>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</si>
  <si>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</si>
  <si>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</si>
  <si>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</si>
  <si>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</si>
  <si>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</si>
  <si>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</si>
  <si>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</si>
  <si>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</si>
  <si>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</si>
  <si>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</si>
  <si>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</si>
  <si>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</si>
  <si>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</si>
  <si>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</si>
  <si>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</si>
  <si>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</si>
  <si>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</si>
  <si>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</si>
  <si>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</si>
  <si>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</si>
  <si>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</si>
  <si>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</si>
  <si>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</si>
  <si>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</si>
  <si>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</si>
  <si>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</si>
  <si>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</si>
  <si>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</si>
  <si>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</si>
  <si>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</si>
  <si>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</si>
  <si>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</si>
  <si>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</si>
  <si>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</si>
  <si>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</si>
  <si>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</si>
  <si>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</si>
  <si>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</si>
  <si>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</si>
  <si>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</si>
  <si>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</si>
  <si>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</si>
  <si>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</si>
  <si>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</si>
  <si>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</si>
  <si>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</si>
  <si>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</si>
  <si>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</si>
  <si>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</si>
  <si>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</si>
  <si>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</si>
  <si>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</si>
  <si>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</si>
  <si>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</si>
  <si>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</si>
  <si>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</si>
  <si>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</si>
  <si>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</si>
  <si>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</si>
  <si>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</si>
  <si>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</si>
  <si>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</si>
  <si>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</si>
  <si>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</si>
  <si>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</si>
  <si>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</si>
  <si>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</si>
  <si>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</si>
  <si>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</si>
  <si>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</si>
  <si>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</si>
  <si>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</si>
  <si>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</si>
  <si>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</si>
  <si>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</si>
  <si>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</si>
  <si>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</si>
  <si>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</si>
  <si>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</si>
  <si>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</si>
  <si>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</si>
  <si>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</si>
  <si>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</si>
  <si>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</si>
  <si>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</si>
  <si>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</si>
  <si>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</si>
  <si>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</si>
  <si>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</si>
  <si>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</si>
  <si>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</si>
  <si>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</si>
  <si>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</si>
  <si>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</si>
  <si>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</si>
  <si>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</si>
  <si>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</si>
  <si>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</si>
  <si>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</si>
  <si>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</si>
  <si>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</si>
  <si>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</si>
  <si>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</si>
  <si>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</si>
  <si>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</si>
  <si>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</si>
  <si>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</si>
  <si>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</si>
  <si>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</si>
  <si>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</si>
  <si>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</si>
  <si>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</si>
  <si>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</si>
  <si>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</si>
  <si>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</si>
  <si>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</si>
  <si>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</si>
  <si>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</si>
  <si>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</si>
  <si>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</si>
  <si>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</si>
  <si>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</si>
  <si>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</si>
  <si>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</si>
  <si>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</si>
  <si>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</si>
  <si>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</si>
  <si>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</si>
  <si>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</si>
  <si>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</si>
  <si>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</si>
  <si>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</si>
  <si>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</si>
  <si>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</si>
  <si>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</si>
  <si>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</si>
  <si>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</si>
  <si>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</si>
  <si>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</si>
  <si>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</si>
  <si>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</si>
  <si>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</si>
  <si>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</si>
  <si>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</si>
  <si>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</si>
  <si>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</si>
  <si>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</si>
  <si>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</si>
  <si>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</si>
  <si>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</si>
  <si>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</si>
  <si>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</si>
  <si>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</si>
  <si>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</si>
  <si>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</si>
  <si>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</si>
  <si>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</si>
  <si>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</si>
  <si>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</si>
  <si>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</si>
  <si>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</si>
  <si>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</si>
  <si>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</si>
  <si>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</si>
  <si>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</si>
  <si>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</si>
  <si>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</si>
  <si>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</si>
  <si>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</si>
  <si>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</si>
  <si>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</si>
  <si>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</si>
  <si>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</si>
  <si>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</si>
  <si>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</si>
  <si>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</si>
  <si>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</si>
  <si>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</si>
  <si>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</si>
  <si>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</si>
  <si>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</si>
  <si>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</si>
  <si>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</si>
  <si>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</si>
  <si>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</si>
  <si>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</si>
  <si>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</si>
  <si>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</si>
  <si>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</si>
  <si>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</si>
  <si>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</si>
  <si>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</si>
  <si>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</si>
  <si>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</si>
  <si>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</si>
  <si>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</si>
  <si>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</si>
  <si>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</si>
  <si>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</si>
  <si>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</si>
  <si>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</si>
  <si>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</si>
  <si>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</si>
  <si>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</si>
  <si>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</si>
  <si>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</si>
  <si>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</si>
  <si>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</si>
  <si>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</si>
  <si>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</si>
  <si>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</si>
  <si>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</si>
  <si>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</si>
  <si>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</si>
  <si>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</si>
  <si>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</si>
  <si>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</si>
  <si>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</si>
  <si>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</si>
  <si>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</si>
  <si>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</si>
  <si>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</si>
  <si>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</si>
  <si>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</si>
  <si>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</si>
  <si>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</si>
  <si>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</si>
  <si>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</si>
  <si>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</si>
  <si>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</si>
  <si>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</si>
  <si>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</si>
  <si>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</si>
  <si>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</si>
  <si>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</si>
  <si>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</si>
  <si>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</si>
  <si>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</si>
  <si>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</si>
  <si>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</si>
  <si>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</si>
  <si>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</si>
  <si>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</si>
  <si>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</si>
  <si>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</si>
  <si>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</si>
  <si>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</si>
  <si>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</si>
  <si>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</si>
  <si>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</si>
  <si>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</si>
  <si>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</si>
  <si>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</si>
  <si>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</si>
  <si>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</si>
  <si>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</si>
  <si>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</si>
  <si>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</si>
  <si>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</si>
  <si>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</si>
  <si>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</si>
  <si>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</si>
  <si>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</si>
  <si>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</si>
  <si>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</si>
  <si>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</si>
  <si>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</si>
  <si>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</si>
  <si>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</si>
  <si>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</si>
  <si>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</si>
  <si>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</si>
  <si>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</si>
  <si>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</si>
  <si>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</si>
  <si>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</si>
  <si>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</si>
  <si>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</si>
  <si>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</si>
  <si>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</si>
  <si>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</si>
  <si>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</si>
  <si>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</si>
  <si>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</si>
  <si>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</si>
  <si>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</si>
  <si>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</si>
  <si>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</si>
  <si>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</si>
  <si>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</si>
  <si>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</si>
  <si>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</si>
  <si>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</si>
  <si>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</si>
  <si>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</si>
  <si>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</si>
  <si>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</si>
  <si>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</si>
  <si>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</si>
  <si>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</si>
  <si>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</si>
  <si>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</si>
  <si>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</si>
  <si>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</si>
  <si>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</si>
  <si>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</si>
  <si>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</si>
  <si>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</si>
  <si>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</si>
  <si>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</si>
  <si>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</si>
  <si>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</si>
  <si>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</si>
  <si>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</si>
  <si>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</si>
  <si>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</si>
  <si>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</si>
  <si>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</si>
  <si>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</si>
  <si>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</si>
  <si>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</si>
  <si>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</si>
  <si>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</si>
  <si>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</si>
  <si>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</si>
  <si>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</si>
  <si>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</si>
  <si>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</si>
  <si>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</si>
  <si>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</si>
  <si>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</si>
  <si>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</si>
  <si>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</si>
  <si>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</si>
  <si>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</si>
  <si>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</si>
  <si>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</si>
  <si>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</si>
  <si>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</si>
  <si>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</si>
  <si>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</si>
  <si>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</si>
  <si>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</si>
  <si>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</si>
  <si>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</si>
  <si>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</si>
  <si>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</si>
  <si>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</si>
  <si>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</si>
  <si>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</si>
  <si>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</si>
  <si>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</si>
  <si>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</si>
  <si>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</si>
  <si>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</si>
  <si>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</si>
  <si>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</si>
  <si>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</si>
  <si>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</si>
  <si>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</si>
  <si>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</si>
  <si>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</si>
  <si>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</si>
  <si>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</si>
  <si>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</si>
  <si>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</si>
  <si>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</si>
  <si>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</si>
  <si>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</si>
  <si>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</si>
  <si>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</si>
  <si>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</si>
  <si>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</si>
  <si>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</si>
  <si>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</si>
  <si>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</si>
  <si>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</si>
  <si>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</si>
  <si>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</si>
  <si>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</si>
  <si>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</si>
  <si>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</si>
  <si>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</si>
  <si>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</si>
  <si>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</si>
  <si>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</si>
  <si>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</si>
  <si>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</si>
  <si>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</si>
  <si>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</si>
  <si>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</si>
  <si>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</si>
  <si>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</si>
  <si>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</si>
  <si>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</si>
  <si>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</si>
  <si>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</si>
  <si>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</si>
  <si>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</si>
  <si>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</si>
  <si>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</si>
  <si>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</si>
  <si>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</si>
  <si>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</si>
  <si>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</si>
  <si>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</si>
  <si>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</si>
  <si>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</si>
  <si>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</si>
  <si>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</si>
  <si>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</si>
  <si>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</si>
  <si>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</si>
  <si>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</si>
  <si>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</si>
  <si>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</si>
  <si>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</si>
  <si>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</si>
  <si>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</si>
  <si>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</si>
  <si>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</si>
  <si>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</si>
  <si>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</si>
  <si>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</si>
  <si>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</si>
  <si>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</si>
  <si>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</si>
  <si>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</si>
  <si>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</si>
  <si>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</si>
  <si>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</si>
  <si>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</si>
  <si>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</si>
  <si>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</si>
  <si>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</si>
  <si>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</si>
  <si>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</si>
  <si>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</si>
  <si>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</si>
  <si>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</si>
  <si>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</si>
  <si>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</si>
  <si>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</si>
  <si>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</si>
  <si>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</si>
  <si>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</si>
  <si>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</si>
  <si>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</si>
  <si>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</si>
  <si>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</si>
  <si>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</si>
  <si>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</si>
  <si>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</si>
  <si>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</si>
  <si>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</si>
  <si>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</si>
  <si>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</si>
  <si>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</si>
  <si>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</si>
  <si>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</si>
  <si>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</si>
  <si>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</si>
  <si>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</si>
  <si>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</si>
  <si>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</si>
  <si>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</si>
  <si>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</si>
  <si>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</si>
  <si>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</si>
  <si>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</si>
  <si>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</si>
  <si>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</si>
  <si>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</si>
  <si>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</si>
  <si>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</si>
  <si>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</si>
  <si>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</si>
  <si>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</si>
  <si>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</si>
  <si>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</si>
  <si>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</si>
  <si>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</si>
  <si>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</si>
  <si>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</si>
  <si>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</si>
  <si>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</si>
  <si>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</si>
  <si>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</si>
  <si>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</si>
  <si>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</si>
  <si>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</si>
  <si>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</si>
  <si>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</si>
  <si>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</si>
  <si>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</si>
  <si>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</si>
  <si>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</si>
  <si>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</si>
  <si>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</si>
  <si>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</si>
  <si>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</si>
  <si>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</si>
  <si>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</si>
  <si>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</si>
  <si>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</si>
  <si>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</si>
  <si>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</si>
  <si>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</si>
  <si>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</si>
  <si>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</si>
  <si>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</si>
  <si>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</si>
  <si>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</si>
  <si>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</si>
  <si>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</si>
  <si>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</si>
  <si>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</si>
  <si>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</si>
  <si>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</si>
  <si>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</si>
  <si>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</si>
  <si>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</si>
  <si>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</si>
  <si>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</si>
  <si>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</si>
  <si>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</si>
  <si>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</si>
  <si>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</si>
  <si>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</si>
  <si>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</si>
  <si>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</si>
  <si>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</si>
  <si>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</si>
  <si>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</si>
  <si>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</si>
  <si>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</si>
  <si>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</si>
  <si>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</si>
  <si>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</si>
  <si>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</si>
  <si>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</si>
  <si>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</si>
  <si>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</si>
  <si>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</si>
  <si>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</si>
  <si>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</si>
  <si>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</si>
  <si>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</si>
  <si>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</si>
  <si>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</si>
  <si>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</si>
  <si>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</si>
  <si>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</si>
  <si>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</si>
  <si>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</si>
  <si>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</si>
  <si>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</si>
  <si>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</si>
  <si>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</si>
  <si>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</si>
  <si>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</si>
  <si>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</si>
  <si>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</si>
  <si>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</si>
  <si>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</si>
  <si>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</si>
  <si>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</si>
  <si>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</si>
  <si>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</si>
  <si>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</si>
  <si>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</si>
  <si>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</si>
  <si>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</si>
  <si>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</si>
  <si>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</si>
  <si>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</si>
  <si>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</si>
  <si>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</si>
  <si>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</si>
  <si>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</si>
  <si>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</si>
  <si>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</si>
  <si>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</si>
  <si>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</si>
  <si>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</si>
  <si>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</si>
  <si>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</si>
  <si>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</si>
  <si>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</si>
  <si>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</si>
  <si>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</si>
  <si>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</si>
  <si>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</si>
  <si>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</si>
  <si>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</si>
  <si>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</si>
  <si>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</si>
  <si>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</si>
  <si>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</si>
  <si>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</si>
  <si>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</si>
  <si>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</si>
  <si>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</si>
  <si>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</si>
  <si>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</si>
  <si>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</si>
  <si>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</si>
  <si>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</si>
  <si>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</si>
  <si>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</si>
  <si>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</si>
  <si>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</si>
  <si>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</si>
  <si>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</si>
  <si>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</si>
  <si>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</si>
  <si>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</si>
  <si>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</si>
  <si>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</si>
  <si>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</si>
  <si>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</si>
  <si>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</si>
  <si>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</si>
  <si>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</si>
  <si>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</si>
  <si>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</si>
  <si>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</si>
  <si>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</si>
  <si>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</si>
  <si>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</si>
  <si>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</si>
  <si>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</si>
  <si>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</si>
  <si>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</si>
  <si>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</si>
  <si>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</si>
  <si>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</si>
  <si>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</si>
  <si>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</si>
  <si>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</si>
  <si>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</si>
  <si>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</si>
  <si>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</si>
  <si>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</si>
  <si>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</si>
  <si>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</si>
  <si>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</si>
  <si>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</si>
  <si>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</si>
  <si>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</si>
  <si>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</si>
  <si>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</si>
  <si>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</si>
  <si>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</si>
  <si>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</si>
  <si>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</si>
  <si>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</si>
  <si>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</si>
  <si>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</si>
  <si>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</si>
  <si>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</si>
  <si>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</si>
  <si>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</si>
  <si>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</si>
  <si>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</si>
  <si>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</si>
  <si>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</si>
  <si>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</si>
  <si>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</si>
  <si>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</si>
  <si>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</si>
  <si>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</si>
  <si>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</si>
  <si>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</si>
  <si>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</si>
  <si>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</si>
  <si>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</si>
  <si>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</si>
  <si>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</si>
  <si>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</si>
  <si>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</si>
  <si>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</si>
  <si>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</si>
  <si>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</si>
  <si>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</si>
  <si>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</si>
  <si>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</si>
  <si>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</si>
  <si>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</si>
  <si>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</si>
  <si>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</si>
  <si>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</si>
  <si>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</si>
  <si>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</si>
  <si>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</si>
  <si>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</si>
  <si>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</si>
  <si>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</si>
  <si>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</si>
  <si>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</si>
  <si>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</si>
  <si>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</si>
  <si>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</si>
  <si>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</si>
  <si>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</si>
  <si>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</si>
  <si>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</si>
  <si>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</si>
  <si>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</si>
  <si>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</si>
  <si>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</si>
  <si>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</si>
  <si>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</si>
  <si>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</si>
  <si>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</si>
  <si>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</si>
  <si>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</si>
  <si>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</si>
  <si>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</si>
  <si>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</si>
  <si>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</si>
  <si>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</si>
  <si>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</si>
  <si>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</si>
  <si>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</si>
  <si>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</si>
  <si>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</si>
  <si>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</si>
  <si>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</si>
  <si>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</si>
  <si>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</si>
  <si>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</si>
  <si>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</si>
  <si>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</si>
  <si>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</si>
  <si>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</si>
  <si>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</si>
  <si>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</si>
  <si>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</si>
  <si>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</si>
  <si>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</si>
  <si>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</si>
  <si>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</si>
  <si>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</si>
  <si>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</si>
  <si>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</si>
  <si>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</si>
  <si>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</si>
  <si>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</si>
  <si>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</si>
  <si>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</si>
  <si>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</si>
  <si>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</si>
  <si>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</si>
  <si>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</si>
  <si>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</si>
  <si>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</si>
  <si>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</si>
  <si>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</si>
  <si>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</si>
  <si>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</si>
  <si>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</si>
  <si>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</si>
  <si>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</si>
  <si>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</si>
  <si>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</si>
  <si>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</si>
  <si>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</si>
  <si>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</si>
  <si>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</si>
  <si>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</si>
  <si>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</si>
  <si>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</si>
  <si>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</si>
  <si>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</si>
  <si>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</si>
  <si>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</si>
  <si>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</si>
  <si>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</si>
  <si>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</si>
  <si>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</si>
  <si>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</si>
  <si>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</si>
  <si>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</si>
  <si>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</si>
  <si>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</si>
  <si>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</si>
  <si>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</si>
  <si>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</si>
  <si>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</si>
  <si>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</si>
  <si>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</si>
  <si>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</si>
  <si>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</si>
  <si>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</si>
  <si>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</si>
  <si>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</si>
  <si>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</si>
  <si>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</si>
  <si>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</si>
  <si>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</si>
  <si>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</si>
  <si>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</si>
  <si>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</si>
  <si>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</si>
  <si>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</si>
  <si>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</si>
  <si>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</si>
  <si>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</si>
  <si>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</si>
  <si>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</si>
  <si>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</si>
  <si>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</si>
  <si>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</si>
  <si>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</si>
  <si>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</si>
  <si>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</si>
  <si>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</si>
  <si>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</si>
  <si>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</si>
  <si>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</si>
  <si>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</si>
  <si>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</si>
  <si>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</si>
  <si>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</si>
  <si>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</si>
  <si>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</si>
  <si>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</si>
  <si>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</si>
  <si>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</si>
  <si>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</si>
  <si>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</si>
  <si>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</si>
  <si>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</si>
  <si>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</si>
  <si>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</si>
  <si>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</si>
  <si>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</si>
  <si>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</si>
  <si>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</si>
  <si>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</si>
  <si>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</si>
  <si>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</si>
  <si>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</si>
  <si>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</si>
  <si>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</si>
  <si>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</si>
  <si>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</si>
  <si>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</si>
  <si>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</si>
  <si>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</si>
  <si>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</si>
  <si>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</si>
  <si>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</si>
  <si>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</si>
  <si>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</si>
  <si>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</si>
  <si>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</si>
  <si>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</si>
  <si>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</si>
  <si>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</si>
  <si>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</si>
  <si>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</si>
  <si>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</si>
  <si>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</si>
  <si>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</si>
  <si>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</si>
  <si>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</si>
  <si>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</si>
  <si>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</si>
  <si>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</si>
  <si>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</si>
  <si>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</si>
  <si>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</si>
  <si>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</si>
  <si>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</si>
  <si>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</si>
  <si>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</si>
  <si>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</si>
  <si>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</si>
  <si>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</si>
  <si>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</si>
  <si>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</si>
  <si>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</si>
  <si>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</si>
  <si>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</si>
  <si>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</si>
  <si>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</si>
  <si>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</si>
  <si>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</si>
  <si>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</si>
  <si>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</si>
  <si>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</si>
  <si>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</si>
  <si>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</si>
  <si>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</si>
  <si>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</si>
  <si>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</si>
  <si>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</si>
  <si>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</si>
  <si>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</si>
  <si>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</si>
  <si>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</si>
  <si>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</si>
  <si>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</si>
  <si>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</si>
  <si>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</si>
  <si>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</si>
  <si>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</si>
  <si>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</si>
  <si>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</si>
  <si>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</si>
  <si>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</si>
  <si>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</si>
  <si>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</si>
  <si>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</si>
  <si>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</si>
  <si>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</si>
  <si>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</si>
  <si>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</si>
  <si>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</si>
  <si>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</si>
  <si>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</si>
  <si>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</si>
  <si>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</si>
  <si>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</si>
  <si>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</si>
  <si>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</si>
  <si>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</si>
  <si>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</si>
  <si>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</si>
  <si>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</si>
  <si>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</si>
  <si>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</si>
  <si>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</si>
  <si>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</si>
  <si>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</si>
  <si>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</si>
  <si>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</si>
  <si>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</si>
  <si>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</si>
  <si>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</si>
  <si>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</si>
  <si>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</si>
  <si>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</si>
  <si>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</si>
  <si>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</si>
  <si>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</si>
  <si>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</si>
  <si>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</si>
  <si>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</si>
  <si>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</si>
  <si>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</si>
  <si>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</si>
  <si>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</si>
  <si>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</si>
  <si>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</si>
  <si>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</si>
  <si>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</si>
  <si>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</si>
  <si>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</si>
  <si>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</si>
  <si>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</si>
  <si>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</si>
  <si>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</si>
  <si>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</si>
  <si>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</si>
  <si>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</si>
  <si>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</si>
  <si>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</si>
  <si>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</si>
  <si>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</si>
  <si>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</si>
  <si>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</si>
  <si>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</si>
  <si>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</si>
  <si>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</si>
  <si>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</si>
  <si>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</si>
  <si>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</si>
  <si>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</si>
  <si>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</si>
  <si>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</si>
  <si>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</si>
  <si>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</si>
  <si>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</si>
  <si>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</si>
  <si>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</si>
  <si>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</si>
  <si>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</si>
  <si>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</si>
  <si>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</si>
  <si>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</si>
  <si>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</si>
  <si>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</si>
  <si>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</si>
  <si>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</si>
  <si>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</si>
  <si>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</si>
  <si>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</si>
  <si>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</si>
  <si>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</si>
  <si>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</si>
  <si>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</si>
  <si>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</si>
  <si>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</si>
  <si>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</si>
  <si>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</si>
  <si>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</si>
  <si>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</si>
  <si>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</si>
  <si>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</si>
  <si>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</si>
  <si>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</si>
  <si>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</si>
  <si>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</si>
  <si>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</si>
  <si>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</si>
  <si>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</si>
  <si>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</si>
  <si>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</si>
  <si>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</si>
  <si>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</si>
  <si>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</si>
  <si>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</si>
  <si>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</si>
  <si>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</si>
  <si>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</si>
  <si>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</si>
  <si>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</si>
  <si>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</si>
  <si>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</si>
  <si>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</si>
  <si>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</si>
  <si>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</si>
  <si>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</si>
  <si>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</si>
  <si>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</si>
  <si>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</si>
  <si>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</si>
  <si>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</si>
  <si>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</si>
  <si>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</si>
  <si>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</si>
  <si>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</si>
  <si>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</si>
  <si>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</si>
  <si>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</si>
  <si>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</si>
  <si>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</si>
  <si>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</si>
  <si>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</si>
  <si>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</si>
  <si>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</si>
  <si>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</si>
  <si>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</si>
  <si>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</si>
  <si>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</si>
  <si>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</si>
  <si>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</si>
  <si>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</si>
  <si>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</si>
  <si>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</si>
  <si>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</si>
  <si>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</si>
  <si>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</si>
  <si>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</si>
  <si>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</si>
  <si>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</si>
  <si>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</si>
  <si>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</si>
  <si>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</si>
  <si>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</si>
  <si>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</si>
  <si>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</si>
  <si>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</si>
  <si>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</si>
  <si>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</si>
  <si>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</si>
  <si>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</si>
  <si>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</si>
  <si>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</si>
  <si>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</si>
  <si>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</si>
  <si>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</si>
  <si>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</si>
  <si>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</si>
  <si>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</si>
  <si>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</si>
  <si>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</si>
  <si>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</si>
  <si>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</si>
  <si>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</si>
  <si>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</si>
  <si>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</si>
  <si>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</si>
  <si>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</si>
  <si>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</si>
  <si>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</si>
  <si>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</si>
  <si>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</si>
  <si>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</si>
  <si>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</si>
  <si>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</si>
  <si>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</si>
  <si>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</si>
  <si>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</si>
  <si>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</si>
  <si>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</si>
  <si>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</si>
  <si>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</si>
  <si>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</si>
  <si>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</si>
  <si>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</si>
  <si>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</si>
  <si>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</si>
  <si>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</si>
  <si>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</si>
  <si>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</si>
  <si>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</si>
  <si>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</si>
  <si>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</si>
  <si>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</si>
  <si>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</si>
  <si>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</si>
  <si>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</si>
  <si>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</si>
  <si>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</si>
  <si>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</si>
  <si>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</si>
  <si>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</si>
  <si>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</si>
  <si>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</si>
  <si>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</si>
  <si>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</si>
  <si>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</si>
  <si>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</si>
  <si>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</si>
  <si>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</si>
  <si>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</si>
  <si>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</si>
  <si>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</si>
  <si>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</si>
  <si>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</si>
  <si>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</si>
  <si>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</si>
  <si>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</si>
  <si>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</si>
  <si>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</si>
  <si>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</si>
  <si>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</si>
  <si>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</si>
  <si>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</si>
  <si>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</si>
  <si>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</si>
  <si>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</si>
  <si>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</si>
  <si>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</si>
  <si>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</si>
  <si>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</si>
  <si>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</si>
  <si>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</si>
  <si>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</si>
  <si>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</si>
  <si>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</si>
  <si>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</si>
  <si>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</si>
  <si>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</si>
  <si>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</si>
  <si>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</si>
  <si>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</si>
  <si>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</si>
  <si>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</si>
  <si>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</si>
  <si>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</si>
  <si>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</si>
  <si>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</si>
  <si>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</si>
  <si>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</si>
  <si>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</si>
  <si>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</si>
  <si>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</si>
  <si>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</si>
  <si>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</si>
  <si>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</si>
  <si>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</si>
  <si>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</si>
  <si>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</si>
  <si>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</si>
  <si>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</si>
  <si>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</si>
  <si>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</si>
  <si>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</si>
  <si>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</si>
  <si>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</si>
  <si>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</si>
  <si>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</si>
  <si>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</si>
  <si>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</si>
  <si>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</si>
  <si>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</si>
  <si>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</si>
  <si>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</si>
  <si>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</si>
  <si>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</si>
  <si>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</si>
  <si>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</si>
  <si>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</si>
  <si>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</si>
  <si>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</si>
  <si>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</si>
  <si>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</si>
  <si>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</si>
  <si>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</si>
  <si>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</si>
  <si>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</si>
  <si>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</si>
  <si>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</si>
  <si>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</si>
  <si>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</si>
  <si>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</si>
  <si>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</si>
  <si>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</si>
  <si>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</si>
  <si>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</si>
  <si>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</si>
  <si>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</si>
  <si>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</si>
  <si>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</si>
  <si>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</si>
  <si>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</si>
  <si>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</si>
  <si>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</si>
  <si>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</si>
  <si>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</si>
  <si>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</si>
  <si>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</si>
  <si>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</si>
  <si>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</si>
  <si>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</si>
  <si>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</si>
  <si>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</si>
  <si>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</si>
  <si>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</si>
  <si>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</si>
  <si>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</si>
  <si>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</si>
  <si>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</si>
  <si>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</si>
  <si>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</si>
  <si>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</si>
  <si>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</si>
  <si>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</si>
  <si>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</si>
  <si>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</si>
  <si>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</si>
  <si>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</si>
  <si>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</si>
  <si>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</si>
  <si>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</si>
  <si>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</si>
  <si>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</si>
  <si>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</si>
  <si>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</si>
  <si>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</si>
  <si>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</si>
  <si>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</si>
  <si>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</si>
  <si>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</si>
  <si>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</si>
  <si>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</si>
  <si>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</si>
  <si>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</si>
  <si>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</si>
  <si>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</si>
  <si>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</si>
  <si>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</si>
  <si>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</si>
  <si>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</si>
  <si>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</si>
  <si>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</si>
  <si>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</si>
  <si>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</si>
  <si>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</si>
  <si>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</si>
  <si>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</si>
  <si>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</si>
  <si>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</si>
  <si>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</si>
  <si>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</si>
  <si>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</si>
  <si>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</si>
  <si>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</si>
  <si>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</si>
  <si>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</si>
  <si>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</si>
  <si>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</si>
  <si>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</si>
  <si>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</si>
  <si>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</si>
  <si>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</si>
  <si>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</si>
  <si>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</si>
  <si>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</si>
  <si>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</si>
  <si>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</si>
  <si>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</si>
  <si>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</si>
  <si>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</si>
  <si>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</si>
  <si>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</si>
  <si>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</si>
  <si>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</si>
  <si>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</si>
  <si>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</si>
  <si>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</si>
  <si>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</si>
  <si>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</si>
  <si>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</si>
  <si>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</si>
  <si>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</si>
  <si>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</si>
  <si>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</si>
  <si>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</si>
  <si>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</si>
  <si>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</si>
  <si>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</si>
  <si>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</si>
  <si>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</si>
  <si>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</si>
  <si>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</si>
  <si>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</si>
  <si>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</si>
  <si>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</si>
  <si>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</si>
  <si>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</si>
  <si>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</si>
  <si>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</si>
  <si>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</si>
  <si>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</si>
  <si>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</si>
  <si>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</si>
  <si>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</si>
  <si>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</si>
  <si>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</si>
  <si>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</si>
  <si>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</si>
  <si>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</si>
  <si>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</si>
  <si>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</si>
  <si>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</si>
  <si>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</si>
  <si>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</si>
  <si>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</si>
  <si>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</si>
  <si>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</si>
  <si>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</si>
  <si>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</si>
  <si>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</si>
  <si>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</si>
  <si>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</si>
  <si>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</si>
  <si>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</si>
  <si>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</si>
  <si>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</si>
  <si>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</si>
  <si>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</si>
  <si>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</si>
  <si>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</si>
  <si>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</si>
  <si>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</si>
  <si>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</si>
  <si>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</si>
  <si>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</si>
  <si>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</si>
  <si>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</si>
  <si>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</si>
  <si>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</si>
  <si>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</si>
  <si>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</si>
  <si>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</si>
  <si>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</si>
  <si>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</si>
  <si>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</si>
  <si>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</si>
  <si>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</si>
  <si>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</si>
  <si>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</si>
  <si>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</si>
  <si>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</si>
  <si>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</si>
  <si>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</si>
  <si>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</si>
  <si>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</si>
  <si>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</si>
  <si>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</si>
  <si>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</si>
  <si>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</si>
  <si>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</si>
  <si>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</si>
  <si>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</si>
  <si>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</si>
  <si>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</si>
  <si>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</si>
  <si>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</si>
  <si>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</si>
  <si>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</si>
  <si>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</si>
  <si>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</si>
  <si>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</si>
  <si>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</si>
  <si>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</si>
  <si>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</si>
  <si>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</si>
  <si>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</si>
  <si>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</si>
  <si>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</si>
  <si>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</si>
  <si>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</si>
  <si>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</si>
  <si>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</si>
  <si>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</si>
  <si>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</si>
  <si>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</si>
  <si>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</si>
  <si>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</si>
  <si>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</si>
  <si>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</si>
  <si>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</si>
  <si>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</si>
  <si>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</si>
  <si>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</si>
  <si>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</si>
  <si>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</si>
  <si>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</si>
  <si>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</si>
  <si>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</si>
  <si>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</si>
  <si>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</si>
  <si>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</si>
  <si>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</si>
  <si>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</si>
  <si>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</si>
  <si>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</si>
  <si>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</si>
  <si>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</si>
  <si>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</si>
  <si>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</si>
  <si>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</si>
  <si>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</si>
  <si>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</si>
  <si>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</si>
  <si>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</si>
  <si>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</si>
  <si>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</si>
  <si>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</si>
  <si>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</si>
  <si>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</si>
  <si>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</si>
  <si>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</si>
  <si>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</si>
  <si>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</si>
  <si>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</si>
  <si>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</si>
  <si>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</si>
  <si>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</si>
  <si>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</si>
  <si>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</si>
  <si>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</si>
  <si>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</si>
  <si>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</si>
  <si>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</si>
  <si>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</si>
  <si>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</si>
  <si>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</si>
  <si>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</si>
  <si>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</si>
  <si>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</si>
  <si>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</si>
  <si>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</si>
  <si>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</si>
  <si>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</si>
  <si>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</si>
  <si>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</si>
  <si>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</si>
  <si>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</si>
  <si>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</si>
  <si>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</si>
  <si>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</si>
  <si>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</si>
  <si>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</si>
  <si>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</si>
  <si>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</si>
  <si>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</si>
  <si>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</si>
  <si>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</si>
  <si>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</si>
  <si>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</si>
  <si>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</si>
  <si>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</si>
  <si>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</si>
  <si>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</si>
  <si>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</si>
  <si>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</si>
  <si>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</si>
  <si>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</si>
  <si>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</si>
  <si>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</si>
  <si>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</si>
  <si>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</si>
  <si>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</si>
  <si>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</si>
  <si>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</si>
  <si>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</si>
  <si>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</si>
  <si>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</si>
  <si>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</si>
  <si>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</si>
  <si>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</si>
  <si>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</si>
  <si>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</si>
  <si>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</si>
  <si>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</si>
  <si>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</si>
  <si>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</si>
  <si>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</si>
  <si>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</si>
  <si>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</si>
  <si>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</si>
  <si>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</si>
  <si>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</si>
  <si>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</si>
  <si>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</si>
  <si>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</si>
  <si>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</si>
  <si>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</si>
  <si>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</si>
  <si>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</si>
  <si>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</si>
  <si>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</si>
  <si>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</si>
  <si>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</si>
  <si>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</si>
  <si>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</si>
  <si>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</si>
  <si>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</si>
  <si>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</si>
  <si>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</si>
  <si>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</si>
  <si>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</si>
  <si>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</si>
  <si>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</si>
  <si>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</si>
  <si>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</si>
  <si>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</si>
  <si>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</si>
  <si>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</si>
  <si>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</si>
  <si>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</si>
  <si>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</si>
  <si>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</si>
  <si>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</si>
  <si>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</si>
  <si>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</si>
  <si>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</si>
  <si>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</si>
  <si>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</si>
  <si>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</si>
  <si>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</si>
  <si>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</si>
  <si>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</si>
  <si>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</si>
  <si>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</si>
  <si>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</si>
  <si>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</si>
  <si>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</si>
  <si>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</si>
  <si>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</si>
  <si>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</si>
  <si>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</si>
  <si>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</si>
  <si>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</si>
  <si>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</si>
  <si>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</si>
  <si>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</si>
  <si>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</si>
  <si>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</si>
  <si>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</si>
  <si>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</si>
  <si>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</si>
  <si>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</si>
  <si>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</si>
  <si>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</si>
  <si>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</si>
  <si>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</si>
  <si>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</si>
  <si>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</si>
  <si>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</si>
  <si>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</si>
  <si>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</si>
  <si>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</si>
  <si>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</si>
  <si>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</si>
  <si>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</si>
  <si>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</si>
  <si>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</si>
  <si>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</si>
  <si>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</si>
  <si>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</si>
  <si>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</si>
  <si>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</si>
  <si>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</si>
  <si>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</si>
  <si>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</si>
  <si>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</si>
  <si>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</si>
  <si>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</si>
  <si>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</si>
  <si>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</si>
  <si>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</si>
  <si>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</si>
  <si>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</si>
  <si>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</si>
  <si>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</si>
  <si>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</si>
  <si>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</si>
  <si>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</si>
  <si>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</si>
  <si>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</si>
  <si>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</si>
  <si>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</si>
  <si>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</si>
  <si>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</si>
  <si>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</si>
  <si>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</si>
  <si>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</si>
  <si>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</si>
  <si>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</si>
  <si>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</si>
  <si>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</si>
  <si>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</si>
  <si>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</si>
  <si>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</si>
  <si>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</si>
  <si>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</si>
  <si>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</si>
  <si>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</si>
  <si>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</si>
  <si>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</si>
  <si>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</si>
  <si>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</si>
  <si>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</si>
  <si>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</si>
  <si>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</si>
  <si>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</si>
  <si>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</si>
  <si>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</si>
  <si>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</si>
  <si>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</si>
  <si>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</si>
  <si>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</si>
  <si>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</si>
  <si>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</si>
  <si>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</si>
  <si>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</si>
  <si>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</si>
  <si>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</si>
  <si>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</si>
  <si>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</si>
  <si>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</si>
  <si>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</si>
  <si>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</si>
  <si>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</si>
  <si>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</si>
  <si>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</si>
  <si>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</si>
  <si>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</si>
  <si>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</si>
  <si>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</si>
  <si>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</si>
  <si>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</si>
  <si>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</si>
  <si>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</si>
  <si>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</si>
  <si>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</si>
  <si>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</si>
  <si>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</si>
  <si>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</si>
  <si>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</si>
  <si>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</si>
  <si>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</si>
  <si>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</si>
  <si>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</si>
  <si>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</si>
  <si>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</si>
  <si>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</si>
  <si>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</si>
  <si>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</si>
  <si>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</si>
  <si>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</si>
  <si>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</si>
  <si>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</si>
  <si>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</si>
  <si>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</si>
  <si>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</si>
  <si>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</si>
  <si>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</si>
  <si>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</si>
  <si>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</si>
  <si>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</si>
  <si>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</si>
  <si>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</si>
  <si>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</si>
  <si>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</si>
  <si>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</si>
  <si>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</si>
  <si>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</si>
  <si>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</si>
  <si>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</si>
  <si>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</si>
  <si>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</si>
  <si>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</si>
  <si>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</si>
  <si>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</si>
  <si>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</si>
  <si>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</si>
  <si>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</si>
  <si>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</si>
  <si>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</si>
  <si>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</si>
  <si>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</si>
  <si>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</si>
  <si>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</si>
  <si>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</si>
  <si>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</si>
  <si>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</si>
  <si>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</si>
  <si>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</si>
  <si>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</si>
  <si>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</si>
  <si>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</si>
  <si>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</si>
  <si>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</si>
  <si>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</si>
  <si>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</si>
  <si>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</si>
  <si>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</si>
  <si>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</si>
  <si>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</si>
  <si>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</si>
  <si>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</si>
  <si>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</si>
  <si>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</si>
  <si>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</si>
  <si>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</si>
  <si>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</si>
  <si>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</si>
  <si>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</si>
  <si>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</si>
  <si>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</si>
  <si>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</si>
  <si>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</si>
  <si>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</si>
  <si>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</si>
  <si>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</si>
  <si>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</si>
  <si>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</si>
  <si>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</si>
  <si>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</si>
  <si>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</si>
  <si>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</si>
  <si>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</si>
  <si>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</si>
  <si>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</si>
  <si>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</si>
  <si>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</si>
  <si>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</si>
  <si>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</si>
  <si>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</si>
  <si>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</si>
  <si>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</si>
  <si>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</si>
  <si>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</si>
  <si>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</si>
  <si>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</si>
  <si>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</si>
  <si>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</si>
  <si>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</si>
  <si>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</si>
  <si>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</si>
  <si>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</si>
  <si>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</si>
  <si>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</si>
  <si>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</si>
  <si>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</si>
  <si>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</si>
  <si>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</si>
  <si>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</si>
  <si>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</si>
  <si>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</si>
  <si>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</si>
  <si>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</si>
  <si>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</si>
  <si>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</si>
  <si>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</si>
  <si>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</si>
  <si>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</si>
  <si>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</si>
  <si>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</si>
  <si>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</si>
  <si>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</si>
  <si>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</si>
  <si>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</si>
  <si>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</si>
  <si>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</si>
  <si>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</si>
  <si>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</si>
  <si>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</si>
  <si>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</si>
  <si>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</si>
  <si>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</si>
  <si>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</si>
  <si>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</si>
  <si>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</si>
  <si>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</si>
  <si>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</si>
  <si>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</si>
  <si>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</si>
  <si>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</si>
  <si>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</si>
  <si>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</si>
  <si>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</si>
  <si>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</si>
  <si>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</si>
  <si>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</si>
  <si>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</si>
  <si>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</si>
  <si>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</si>
  <si>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</si>
  <si>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</si>
  <si>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</si>
  <si>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</si>
  <si>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</si>
  <si>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</si>
  <si>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</si>
  <si>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</si>
  <si>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</si>
  <si>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</si>
  <si>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</si>
  <si>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</si>
  <si>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</si>
  <si>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</si>
  <si>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</si>
  <si>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</si>
  <si>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</si>
  <si>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</si>
  <si>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</si>
  <si>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</si>
  <si>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</si>
  <si>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</si>
  <si>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</si>
  <si>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</si>
  <si>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</si>
  <si>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</si>
  <si>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</si>
  <si>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</si>
  <si>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</si>
  <si>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</si>
  <si>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</si>
  <si>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</si>
  <si>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</si>
  <si>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</si>
  <si>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</si>
  <si>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</si>
  <si>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</si>
  <si>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</si>
  <si>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</si>
  <si>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</si>
  <si>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</si>
  <si>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</si>
  <si>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</si>
  <si>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</si>
  <si>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</si>
  <si>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</si>
  <si>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</si>
  <si>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</si>
  <si>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</si>
  <si>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</si>
  <si>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</si>
  <si>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</si>
  <si>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</si>
  <si>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</si>
  <si>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</si>
  <si>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</si>
  <si>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</si>
  <si>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</si>
  <si>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</si>
  <si>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</si>
  <si>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</si>
  <si>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</si>
  <si>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</si>
  <si>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</si>
  <si>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</si>
  <si>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</si>
  <si>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</si>
  <si>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</si>
  <si>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</si>
  <si>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</si>
  <si>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</si>
  <si>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</si>
  <si>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</si>
  <si>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</si>
  <si>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</si>
  <si>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</si>
  <si>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</si>
  <si>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</si>
  <si>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</si>
  <si>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</si>
  <si>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</si>
  <si>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</si>
  <si>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</si>
  <si>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</si>
  <si>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</si>
  <si>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</si>
  <si>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</si>
  <si>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</si>
  <si>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</si>
  <si>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</si>
  <si>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</si>
  <si>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</si>
  <si>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</si>
  <si>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</si>
  <si>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</si>
  <si>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</si>
  <si>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</si>
  <si>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</si>
  <si>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</si>
  <si>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</si>
  <si>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</si>
  <si>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</si>
  <si>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</si>
  <si>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</si>
  <si>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</si>
  <si>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</si>
  <si>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</si>
  <si>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</si>
  <si>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</si>
  <si>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</si>
  <si>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</si>
  <si>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</si>
  <si>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</si>
  <si>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</si>
  <si>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</si>
  <si>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</si>
  <si>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</si>
  <si>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</si>
  <si>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</si>
  <si>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</si>
  <si>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</si>
  <si>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</si>
  <si>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</si>
  <si>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</si>
  <si>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</si>
  <si>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</si>
  <si>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</si>
  <si>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</si>
  <si>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</si>
  <si>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</si>
  <si>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</si>
  <si>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</si>
  <si>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</si>
  <si>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</si>
  <si>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</si>
  <si>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</si>
  <si>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</si>
  <si>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</si>
  <si>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</si>
  <si>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</si>
  <si>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</si>
  <si>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</si>
  <si>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</si>
  <si>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</si>
  <si>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</si>
  <si>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</si>
  <si>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</si>
  <si>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</si>
  <si>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</si>
  <si>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</si>
  <si>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</si>
  <si>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</si>
  <si>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</si>
  <si>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</si>
  <si>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</si>
  <si>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</si>
  <si>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</si>
  <si>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</si>
  <si>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</si>
  <si>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</si>
  <si>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</si>
  <si>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</si>
  <si>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</si>
  <si>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</si>
  <si>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</si>
  <si>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</si>
  <si>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</si>
  <si>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</si>
  <si>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</si>
  <si>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</si>
  <si>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</si>
  <si>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</si>
  <si>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</si>
  <si>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</si>
  <si>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</si>
  <si>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</si>
  <si>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</si>
  <si>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</si>
  <si>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</si>
  <si>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</si>
  <si>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</si>
  <si>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</si>
  <si>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</si>
  <si>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</si>
  <si>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</si>
  <si>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</si>
  <si>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</si>
  <si>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</si>
  <si>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</si>
  <si>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</si>
  <si>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</si>
  <si>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</si>
  <si>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</si>
  <si>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</si>
  <si>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</si>
  <si>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</si>
  <si>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</si>
  <si>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</si>
  <si>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</si>
  <si>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</si>
  <si>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</si>
  <si>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</si>
  <si>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</si>
  <si>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</si>
  <si>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</si>
  <si>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</si>
  <si>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</si>
  <si>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</si>
  <si>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</si>
  <si>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</si>
  <si>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</si>
  <si>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</si>
  <si>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</si>
  <si>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</si>
  <si>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</si>
  <si>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</si>
  <si>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</si>
  <si>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</si>
  <si>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</si>
  <si>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</si>
  <si>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</si>
  <si>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</si>
  <si>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</si>
  <si>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</si>
  <si>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</si>
  <si>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</si>
  <si>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</si>
  <si>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</si>
  <si>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</si>
  <si>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</si>
  <si>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</si>
  <si>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</si>
  <si>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</si>
  <si>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</si>
  <si>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</si>
  <si>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</si>
  <si>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</si>
  <si>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</si>
  <si>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</si>
  <si>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</si>
  <si>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</si>
  <si>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</si>
  <si>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</si>
  <si>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</si>
  <si>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</si>
  <si>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</si>
  <si>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</si>
  <si>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</si>
  <si>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</si>
  <si>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</si>
  <si>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</si>
  <si>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</si>
  <si>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</si>
  <si>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</si>
  <si>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</si>
  <si>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</si>
  <si>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</si>
  <si>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</si>
  <si>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</si>
  <si>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</si>
  <si>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</si>
  <si>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</si>
  <si>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</si>
  <si>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</si>
  <si>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</si>
  <si>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</si>
  <si>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</si>
  <si>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</si>
  <si>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</si>
  <si>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</si>
  <si>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</si>
  <si>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</si>
  <si>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</si>
  <si>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</si>
  <si>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</si>
  <si>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</si>
  <si>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</si>
  <si>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</si>
  <si>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</si>
  <si>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</si>
  <si>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</si>
  <si>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</si>
  <si>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</si>
  <si>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</si>
  <si>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</si>
  <si>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</si>
  <si>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</si>
  <si>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</si>
  <si>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</si>
  <si>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</si>
  <si>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</si>
  <si>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</si>
  <si>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</si>
  <si>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</si>
  <si>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</si>
  <si>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</si>
  <si>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</si>
  <si>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</si>
  <si>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</si>
  <si>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</si>
  <si>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</si>
  <si>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</si>
  <si>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</si>
  <si>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</si>
  <si>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</si>
  <si>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</si>
  <si>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</si>
  <si>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</si>
  <si>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</si>
  <si>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</si>
  <si>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</si>
  <si>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</si>
  <si>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</si>
  <si>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</si>
  <si>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</si>
  <si>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</si>
  <si>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</si>
  <si>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</si>
  <si>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</si>
  <si>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</si>
  <si>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</si>
  <si>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</si>
  <si>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</si>
  <si>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</si>
  <si>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</si>
  <si>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</si>
  <si>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</si>
  <si>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</si>
  <si>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</si>
  <si>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</si>
  <si>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</si>
  <si>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</si>
  <si>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</si>
  <si>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</si>
  <si>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</si>
  <si>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</si>
  <si>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</si>
  <si>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</si>
  <si>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</si>
  <si>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</si>
  <si>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</si>
  <si>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</si>
  <si>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</si>
  <si>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</si>
  <si>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</si>
  <si>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</si>
  <si>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</si>
  <si>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</si>
  <si>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</si>
  <si>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</si>
  <si>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</si>
  <si>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</si>
  <si>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</si>
  <si>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</si>
  <si>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</si>
  <si>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</si>
  <si>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</si>
  <si>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</si>
  <si>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</si>
  <si>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</si>
  <si>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</si>
  <si>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</si>
  <si>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</si>
  <si>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</si>
  <si>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</si>
  <si>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</si>
  <si>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</si>
  <si>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</si>
  <si>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</si>
  <si>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</si>
  <si>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</si>
  <si>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</si>
  <si>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</si>
  <si>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</si>
  <si>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</si>
  <si>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</si>
  <si>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</si>
  <si>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</si>
  <si>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</si>
  <si>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</si>
  <si>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</si>
  <si>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</si>
  <si>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</si>
  <si>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</si>
  <si>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</si>
  <si>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</si>
  <si>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</si>
  <si>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</si>
  <si>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</si>
  <si>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</si>
  <si>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</si>
  <si>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</si>
  <si>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</si>
  <si>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</si>
  <si>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</si>
  <si>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</si>
  <si>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</si>
  <si>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</si>
  <si>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</si>
  <si>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</si>
  <si>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</si>
  <si>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</si>
  <si>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</si>
  <si>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</si>
  <si>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</si>
  <si>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</si>
  <si>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</si>
  <si>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</si>
  <si>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</si>
  <si>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</si>
  <si>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</si>
  <si>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</si>
  <si>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</si>
  <si>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</si>
  <si>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</si>
  <si>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</si>
  <si>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</si>
  <si>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</si>
  <si>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</si>
  <si>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</si>
  <si>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</si>
  <si>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</si>
  <si>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</si>
  <si>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</si>
  <si>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</si>
  <si>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</si>
  <si>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</si>
  <si>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</si>
  <si>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</si>
  <si>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</si>
  <si>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</si>
  <si>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</si>
  <si>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</si>
  <si>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</si>
  <si>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</si>
  <si>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</si>
  <si>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</si>
  <si>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</si>
  <si>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</si>
  <si>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</si>
  <si>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</si>
  <si>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</si>
  <si>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</si>
  <si>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</si>
  <si>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</si>
  <si>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</si>
  <si>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</si>
  <si>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</si>
  <si>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</si>
  <si>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</si>
  <si>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</si>
  <si>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</si>
  <si>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</si>
  <si>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</si>
  <si>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</si>
  <si>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</si>
  <si>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</si>
  <si>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</si>
  <si>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</si>
  <si>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</si>
  <si>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</si>
  <si>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</si>
  <si>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</si>
  <si>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</si>
  <si>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</si>
  <si>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</si>
  <si>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</si>
  <si>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</si>
  <si>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</si>
  <si>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</si>
  <si>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</si>
  <si>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</si>
  <si>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</si>
  <si>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</si>
  <si>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</si>
  <si>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</si>
  <si>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</si>
  <si>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</si>
  <si>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</si>
  <si>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</si>
  <si>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</si>
  <si>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</si>
  <si>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</si>
  <si>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</si>
  <si>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</si>
  <si>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</si>
  <si>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</si>
  <si>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</si>
  <si>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</si>
  <si>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</si>
  <si>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</si>
  <si>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</si>
  <si>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</si>
  <si>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</si>
  <si>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</si>
  <si>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</si>
  <si>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</si>
  <si>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</si>
  <si>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</si>
  <si>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</si>
  <si>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</si>
  <si>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</si>
  <si>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</si>
  <si>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</si>
  <si>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</si>
  <si>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</si>
  <si>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</si>
  <si>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</si>
  <si>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</si>
  <si>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</si>
  <si>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</si>
  <si>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</si>
  <si>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</si>
  <si>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</si>
  <si>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</si>
  <si>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</si>
  <si>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</si>
  <si>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</si>
  <si>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</si>
  <si>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</si>
  <si>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</si>
  <si>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</si>
  <si>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</si>
  <si>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</si>
  <si>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</si>
  <si>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</si>
  <si>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</si>
  <si>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</si>
  <si>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</si>
  <si>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</si>
  <si>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</si>
  <si>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</si>
  <si>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</si>
  <si>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</si>
  <si>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</si>
  <si>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</si>
  <si>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</si>
  <si>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</si>
  <si>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</si>
  <si>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</si>
  <si>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</si>
  <si>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</si>
  <si>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</si>
  <si>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</si>
  <si>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</si>
  <si>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</si>
  <si>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</si>
  <si>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</si>
  <si>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</si>
  <si>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</si>
  <si>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</si>
  <si>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</si>
  <si>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</si>
  <si>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</si>
  <si>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</si>
  <si>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</si>
  <si>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</si>
  <si>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</si>
  <si>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</si>
  <si>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</si>
  <si>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</si>
  <si>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</si>
  <si>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</si>
  <si>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</si>
  <si>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</si>
  <si>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</si>
  <si>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</si>
  <si>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</si>
  <si>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</si>
  <si>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</si>
  <si>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</si>
  <si>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</si>
  <si>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</si>
  <si>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</si>
  <si>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</si>
  <si>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</si>
  <si>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</si>
  <si>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</si>
  <si>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</si>
  <si>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</si>
  <si>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</si>
  <si>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</si>
  <si>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</si>
  <si>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</si>
  <si>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</si>
  <si>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</si>
  <si>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</si>
  <si>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</si>
  <si>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</si>
  <si>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</si>
  <si>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</si>
  <si>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</si>
  <si>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</si>
  <si>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</si>
  <si>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</si>
  <si>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</si>
  <si>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</si>
  <si>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</si>
  <si>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</si>
  <si>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</si>
  <si>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</si>
  <si>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</si>
  <si>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</si>
  <si>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</si>
  <si>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</si>
  <si>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</si>
  <si>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</si>
  <si>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</si>
  <si>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</si>
  <si>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</si>
  <si>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</si>
  <si>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</si>
  <si>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</si>
  <si>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</si>
  <si>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</si>
  <si>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</si>
  <si>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</si>
  <si>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</si>
  <si>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</si>
  <si>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</si>
  <si>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</si>
  <si>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</si>
  <si>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</si>
  <si>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</si>
  <si>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</si>
  <si>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</si>
  <si>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</si>
  <si>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</si>
  <si>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</si>
  <si>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</si>
  <si>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</si>
  <si>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</si>
  <si>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</si>
  <si>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</si>
  <si>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</si>
  <si>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</si>
  <si>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</si>
  <si>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</si>
  <si>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</si>
  <si>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</si>
  <si>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</si>
  <si>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</si>
  <si>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</si>
  <si>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</si>
  <si>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</si>
  <si>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</si>
  <si>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</si>
  <si>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</si>
  <si>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</si>
  <si>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</si>
  <si>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</si>
  <si>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</si>
  <si>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</si>
  <si>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</si>
  <si>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</si>
  <si>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</si>
  <si>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</si>
  <si>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</si>
  <si>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</si>
  <si>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</si>
  <si>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</si>
  <si>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</si>
  <si>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</si>
  <si>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</si>
  <si>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</si>
  <si>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</si>
  <si>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</si>
  <si>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</si>
  <si>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</si>
  <si>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</si>
  <si>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</si>
  <si>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</si>
  <si>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</si>
  <si>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</si>
  <si>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</si>
  <si>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</si>
  <si>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</si>
  <si>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</si>
  <si>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</si>
  <si>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</si>
  <si>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</si>
  <si>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</si>
  <si>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</si>
  <si>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</si>
  <si>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</si>
  <si>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</si>
  <si>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</si>
  <si>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</si>
  <si>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</si>
  <si>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</si>
  <si>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</si>
  <si>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</si>
  <si>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</si>
  <si>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</si>
  <si>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</si>
  <si>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</si>
  <si>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</si>
  <si>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</si>
  <si>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</si>
  <si>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</si>
  <si>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</si>
  <si>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</si>
  <si>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</si>
  <si>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</si>
  <si>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</si>
  <si>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</si>
  <si>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</si>
  <si>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</si>
  <si>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</si>
  <si>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</si>
  <si>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</si>
  <si>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</si>
  <si>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</si>
  <si>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</si>
  <si>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</si>
  <si>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</si>
  <si>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</si>
  <si>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</si>
  <si>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</si>
  <si>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</si>
  <si>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</si>
  <si>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</si>
  <si>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</si>
  <si>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</si>
  <si>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</si>
  <si>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</si>
  <si>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</si>
  <si>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</si>
  <si>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</si>
  <si>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</si>
  <si>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</si>
  <si>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</si>
  <si>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</si>
  <si>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</si>
  <si>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</si>
  <si>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</si>
  <si>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</si>
  <si>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</si>
  <si>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</si>
  <si>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</si>
  <si>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</si>
  <si>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</si>
  <si>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</si>
  <si>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</si>
  <si>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</si>
  <si>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</si>
  <si>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</si>
  <si>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</si>
  <si>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</si>
  <si>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</si>
  <si>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</si>
  <si>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</si>
  <si>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</si>
  <si>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</si>
  <si>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</si>
  <si>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</si>
  <si>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</si>
  <si>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</si>
  <si>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</si>
  <si>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</si>
  <si>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</si>
  <si>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</si>
  <si>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</si>
  <si>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</si>
  <si>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</si>
  <si>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</si>
  <si>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</si>
  <si>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</si>
  <si>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</si>
  <si>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</si>
  <si>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</si>
  <si>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</si>
  <si>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</si>
  <si>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</si>
  <si>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</si>
  <si>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</si>
  <si>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</si>
  <si>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</si>
  <si>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</si>
  <si>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</si>
  <si>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</si>
  <si>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</si>
  <si>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</si>
  <si>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</si>
  <si>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</si>
  <si>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</si>
  <si>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</si>
  <si>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</si>
  <si>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</si>
  <si>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</si>
  <si>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</si>
  <si>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</si>
  <si>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</si>
  <si>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</si>
  <si>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</si>
  <si>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</si>
  <si>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</si>
  <si>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</si>
  <si>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</si>
  <si>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</si>
  <si>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</si>
  <si>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</si>
  <si>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</si>
  <si>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</si>
  <si>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</si>
  <si>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</si>
  <si>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</si>
  <si>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</si>
  <si>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</si>
  <si>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</si>
  <si>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</si>
  <si>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</si>
  <si>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</si>
  <si>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</si>
  <si>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</si>
  <si>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</si>
  <si>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</si>
  <si>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</si>
  <si>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</si>
  <si>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</si>
  <si>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</si>
  <si>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</si>
  <si>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</si>
  <si>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</si>
  <si>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</si>
  <si>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</si>
  <si>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</si>
  <si>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</si>
  <si>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</si>
  <si>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</si>
  <si>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</si>
  <si>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</si>
  <si>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</si>
  <si>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</si>
  <si>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</si>
  <si>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</si>
  <si>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</si>
  <si>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</si>
  <si>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</si>
  <si>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</si>
  <si>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</si>
  <si>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</si>
  <si>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</si>
  <si>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</si>
  <si>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</si>
  <si>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</si>
  <si>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</si>
  <si>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</si>
  <si>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</si>
  <si>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</si>
  <si>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</si>
  <si>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</si>
  <si>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</si>
  <si>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</si>
  <si>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</si>
  <si>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</si>
  <si>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</si>
  <si>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</si>
  <si>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</si>
  <si>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</si>
  <si>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</si>
  <si>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</si>
  <si>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</si>
  <si>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</si>
  <si>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</si>
  <si>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</si>
  <si>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</si>
  <si>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</si>
  <si>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</si>
  <si>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</si>
  <si>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</si>
  <si>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</si>
  <si>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</si>
  <si>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</si>
  <si>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</si>
  <si>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</si>
  <si>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</si>
  <si>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</si>
  <si>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</si>
  <si>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</si>
  <si>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</si>
  <si>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</si>
  <si>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</si>
  <si>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</si>
  <si>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</si>
  <si>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</si>
  <si>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</si>
  <si>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</si>
  <si>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</si>
  <si>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</si>
  <si>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</si>
  <si>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</si>
  <si>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</si>
  <si>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</si>
  <si>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</si>
  <si>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</si>
  <si>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</si>
  <si>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</si>
  <si>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</si>
  <si>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</si>
  <si>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</si>
  <si>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</si>
  <si>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</si>
  <si>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</si>
  <si>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</si>
  <si>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</si>
  <si>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</si>
  <si>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</si>
  <si>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</si>
  <si>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</si>
  <si>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</si>
  <si>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</si>
  <si>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</si>
  <si>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</si>
  <si>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</si>
  <si>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</si>
  <si>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</si>
  <si>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</si>
  <si>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</si>
  <si>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</si>
  <si>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</si>
  <si>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</si>
  <si>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</si>
  <si>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</si>
  <si>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</si>
  <si>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</si>
  <si>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</si>
  <si>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</si>
  <si>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</si>
  <si>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</si>
  <si>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</si>
  <si>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</si>
  <si>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</si>
  <si>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</si>
  <si>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</si>
  <si>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</si>
  <si>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</si>
  <si>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</si>
  <si>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</si>
  <si>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</si>
  <si>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</si>
  <si>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</si>
  <si>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</si>
  <si>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</si>
  <si>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</si>
  <si>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</si>
  <si>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</si>
  <si>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</si>
  <si>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</si>
  <si>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</si>
  <si>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</si>
  <si>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</si>
  <si>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</si>
  <si>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</si>
  <si>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</si>
  <si>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</si>
  <si>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</si>
  <si>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</si>
  <si>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</si>
  <si>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</si>
  <si>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</si>
  <si>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</si>
  <si>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</si>
  <si>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</si>
  <si>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</si>
  <si>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</si>
  <si>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</si>
  <si>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</si>
  <si>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</si>
  <si>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</si>
  <si>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</si>
  <si>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</si>
  <si>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</si>
  <si>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</si>
  <si>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</si>
  <si>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</si>
  <si>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</si>
  <si>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</si>
  <si>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</si>
  <si>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</si>
  <si>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</si>
  <si>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</si>
  <si>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</si>
  <si>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</si>
  <si>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</si>
  <si>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</si>
  <si>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</si>
  <si>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</si>
  <si>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</si>
  <si>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</si>
  <si>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</si>
  <si>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</si>
  <si>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</si>
  <si>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</si>
  <si>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</si>
  <si>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</si>
  <si>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</si>
  <si>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</si>
  <si>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</si>
  <si>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</si>
  <si>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</si>
  <si>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</si>
  <si>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</si>
  <si>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</si>
  <si>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</si>
  <si>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</si>
  <si>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</si>
  <si>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</si>
  <si>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</si>
  <si>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</si>
  <si>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</si>
  <si>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</si>
  <si>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</si>
  <si>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</si>
  <si>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</si>
  <si>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</si>
  <si>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</si>
  <si>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</si>
  <si>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</si>
  <si>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</si>
  <si>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</si>
  <si>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</si>
  <si>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</si>
  <si>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</si>
  <si>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</si>
  <si>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</si>
  <si>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</si>
  <si>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</si>
  <si>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</si>
  <si>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</si>
  <si>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</si>
  <si>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</si>
  <si>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</si>
  <si>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</si>
  <si>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</si>
  <si>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</si>
  <si>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</si>
  <si>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</si>
  <si>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</si>
  <si>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</si>
  <si>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</si>
  <si>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</si>
  <si>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</si>
  <si>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</si>
  <si>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</si>
  <si>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</si>
  <si>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</si>
  <si>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</si>
  <si>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</si>
  <si>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</si>
  <si>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</si>
  <si>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</si>
  <si>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</si>
  <si>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</si>
  <si>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</si>
  <si>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</si>
  <si>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</si>
  <si>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</si>
  <si>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</si>
  <si>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</si>
  <si>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</si>
  <si>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</si>
  <si>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</si>
  <si>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</si>
  <si>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</si>
  <si>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</si>
  <si>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</si>
  <si>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</si>
  <si>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</si>
  <si>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</si>
  <si>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</si>
  <si>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</si>
  <si>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</si>
  <si>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</si>
  <si>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</si>
  <si>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</si>
  <si>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</si>
  <si>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</si>
  <si>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</si>
  <si>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</si>
  <si>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</si>
  <si>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</si>
  <si>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</si>
  <si>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</si>
  <si>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</si>
  <si>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</si>
  <si>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</si>
  <si>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</si>
  <si>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</si>
  <si>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</si>
  <si>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</si>
  <si>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</si>
  <si>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</si>
  <si>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</si>
  <si>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</si>
  <si>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</si>
  <si>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</si>
  <si>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</si>
  <si>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</si>
  <si>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</si>
  <si>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</si>
  <si>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</si>
  <si>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</si>
  <si>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</si>
  <si>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</si>
  <si>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</si>
  <si>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</si>
  <si>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</si>
  <si>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</si>
  <si>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</si>
  <si>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</si>
  <si>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</si>
  <si>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</si>
  <si>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</si>
  <si>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</si>
  <si>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</si>
  <si>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</si>
  <si>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</si>
  <si>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</si>
  <si>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</si>
  <si>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</si>
  <si>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</si>
  <si>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</si>
  <si>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</si>
  <si>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</si>
  <si>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</si>
  <si>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</si>
  <si>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</si>
  <si>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</si>
  <si>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</si>
  <si>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</si>
  <si>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</si>
  <si>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</si>
  <si>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</si>
  <si>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</si>
  <si>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</si>
  <si>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</si>
  <si>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</si>
  <si>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</si>
  <si>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</si>
  <si>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</si>
  <si>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</si>
  <si>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</si>
  <si>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</si>
  <si>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</si>
  <si>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</si>
  <si>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</si>
  <si>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</si>
  <si>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</si>
  <si>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</si>
  <si>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</si>
  <si>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</si>
  <si>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</si>
  <si>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</si>
  <si>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</si>
  <si>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</si>
  <si>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</si>
  <si>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</si>
  <si>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</si>
  <si>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</si>
  <si>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</si>
  <si>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</si>
  <si>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</si>
  <si>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</si>
  <si>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</si>
  <si>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</si>
  <si>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</si>
  <si>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</si>
  <si>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</si>
  <si>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</si>
  <si>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</si>
  <si>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</si>
  <si>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</si>
  <si>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</si>
  <si>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</si>
  <si>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</si>
  <si>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</si>
  <si>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</si>
  <si>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</si>
  <si>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</si>
  <si>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</si>
  <si>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</si>
  <si>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</si>
  <si>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</si>
  <si>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</si>
  <si>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</si>
  <si>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</si>
  <si>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</si>
  <si>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</si>
  <si>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</si>
  <si>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</si>
  <si>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</si>
  <si>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</si>
  <si>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</si>
  <si>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</si>
  <si>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</si>
  <si>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</si>
  <si>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</si>
  <si>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</si>
  <si>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</si>
  <si>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</si>
  <si>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</si>
  <si>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</si>
  <si>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</si>
  <si>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</si>
  <si>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</si>
  <si>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</si>
  <si>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</si>
  <si>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</si>
  <si>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</si>
  <si>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</si>
  <si>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</si>
  <si>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</si>
  <si>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</si>
  <si>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</si>
  <si>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</si>
  <si>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</si>
  <si>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</si>
  <si>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</si>
  <si>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</si>
  <si>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</si>
  <si>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</si>
  <si>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</si>
  <si>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</si>
  <si>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</si>
  <si>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</si>
  <si>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</si>
  <si>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</si>
  <si>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</si>
  <si>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</si>
  <si>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</si>
  <si>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</si>
  <si>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</si>
  <si>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</si>
  <si>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</si>
  <si>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</si>
  <si>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</si>
  <si>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</si>
  <si>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</si>
  <si>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</si>
  <si>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</si>
  <si>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</si>
  <si>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</si>
  <si>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</si>
  <si>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</si>
  <si>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</si>
  <si>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</si>
  <si>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</si>
  <si>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</si>
  <si>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</si>
  <si>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</si>
  <si>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</si>
  <si>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</si>
  <si>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</si>
  <si>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</si>
  <si>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</si>
  <si>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</si>
  <si>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</si>
  <si>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</si>
  <si>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</si>
  <si>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</si>
  <si>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</si>
  <si>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</si>
  <si>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</si>
  <si>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</si>
  <si>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</si>
  <si>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</si>
  <si>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</si>
  <si>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</si>
  <si>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</si>
  <si>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</si>
  <si>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</si>
  <si>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</si>
  <si>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</si>
  <si>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</si>
  <si>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</si>
  <si>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</si>
  <si>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</si>
  <si>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</si>
  <si>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</si>
  <si>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</si>
  <si>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</si>
  <si>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</si>
  <si>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</si>
  <si>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</si>
  <si>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</si>
  <si>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</si>
  <si>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</si>
  <si>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</si>
  <si>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</si>
  <si>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</si>
  <si>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</si>
  <si>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</si>
  <si>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</si>
  <si>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</si>
  <si>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</si>
  <si>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</si>
  <si>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</si>
  <si>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</si>
  <si>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</si>
  <si>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</si>
  <si>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</si>
  <si>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</si>
  <si>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</si>
  <si>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</si>
  <si>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</si>
  <si>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</si>
  <si>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</si>
  <si>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</si>
  <si>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</si>
  <si>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</si>
  <si>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</si>
  <si>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</si>
  <si>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</si>
  <si>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</si>
  <si>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</si>
  <si>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</si>
  <si>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</si>
  <si>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</si>
  <si>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</si>
  <si>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</si>
  <si>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</si>
  <si>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</si>
  <si>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</si>
  <si>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</si>
  <si>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</si>
  <si>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</si>
  <si>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</si>
  <si>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</si>
  <si>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</si>
  <si>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</si>
  <si>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</si>
  <si>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</si>
  <si>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</si>
  <si>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</si>
  <si>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</si>
  <si>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</si>
  <si>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</si>
  <si>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</si>
  <si>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</si>
  <si>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</si>
  <si>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</si>
  <si>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</si>
  <si>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</si>
  <si>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</si>
  <si>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</si>
  <si>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</si>
  <si>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</si>
  <si>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</si>
  <si>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</si>
  <si>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</si>
  <si>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</si>
  <si>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</si>
  <si>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</si>
  <si>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</si>
  <si>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</si>
  <si>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</si>
  <si>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</si>
  <si>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</si>
  <si>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</si>
  <si>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</si>
  <si>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</si>
  <si>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</si>
  <si>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</si>
  <si>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</si>
  <si>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</si>
  <si>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</si>
  <si>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</si>
  <si>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</si>
  <si>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</si>
  <si>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</si>
  <si>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</si>
  <si>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</si>
  <si>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</si>
  <si>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</si>
  <si>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</si>
  <si>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</si>
  <si>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</si>
  <si>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</si>
  <si>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</si>
  <si>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</si>
  <si>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</si>
  <si>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</si>
  <si>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</si>
  <si>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</si>
  <si>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</si>
  <si>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</si>
  <si>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</si>
  <si>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</si>
  <si>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</si>
  <si>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</si>
  <si>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</si>
  <si>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</si>
  <si>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</si>
  <si>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</si>
  <si>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</si>
  <si>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</si>
  <si>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</si>
  <si>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</si>
  <si>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</si>
  <si>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</si>
  <si>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</si>
  <si>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</si>
  <si>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</si>
  <si>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</si>
  <si>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</si>
  <si>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</si>
  <si>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</si>
  <si>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</si>
  <si>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</si>
  <si>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</si>
  <si>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</si>
  <si>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</si>
  <si>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</si>
  <si>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</si>
  <si>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</si>
  <si>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</si>
  <si>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</si>
  <si>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</si>
  <si>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</si>
  <si>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</si>
  <si>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</si>
  <si>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</si>
  <si>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</si>
  <si>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</si>
  <si>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</si>
  <si>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</si>
  <si>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</si>
  <si>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</si>
  <si>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</si>
  <si>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</si>
  <si>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</si>
  <si>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</si>
  <si>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</si>
  <si>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</si>
  <si>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</si>
  <si>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</si>
  <si>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</si>
  <si>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</si>
  <si>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</si>
  <si>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</si>
  <si>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</si>
  <si>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</si>
  <si>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</si>
  <si>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</si>
  <si>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</si>
  <si>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</si>
  <si>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</si>
  <si>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</si>
  <si>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</si>
  <si>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</si>
  <si>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</si>
  <si>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</si>
  <si>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</si>
  <si>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</si>
  <si>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</si>
  <si>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</si>
  <si>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</si>
  <si>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</si>
  <si>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</si>
  <si>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</si>
  <si>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</si>
  <si>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</si>
  <si>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</si>
  <si>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</si>
  <si>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</si>
  <si>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</si>
  <si>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</si>
  <si>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</si>
  <si>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</si>
  <si>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</si>
  <si>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</si>
  <si>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</si>
  <si>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</si>
  <si>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</si>
  <si>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</si>
  <si>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</si>
  <si>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</si>
  <si>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</si>
  <si>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</si>
  <si>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</si>
  <si>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</si>
  <si>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</si>
  <si>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</si>
  <si>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</si>
  <si>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</si>
  <si>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</si>
  <si>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</si>
  <si>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</si>
  <si>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</si>
  <si>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</si>
  <si>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</si>
  <si>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</si>
  <si>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</si>
  <si>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</si>
  <si>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</si>
  <si>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</si>
  <si>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</si>
  <si>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</si>
  <si>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</si>
  <si>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</si>
  <si>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</si>
  <si>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</si>
  <si>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</si>
  <si>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</si>
  <si>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</si>
  <si>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</si>
  <si>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</si>
  <si>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</si>
  <si>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</si>
  <si>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</si>
  <si>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</si>
  <si>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</si>
  <si>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</si>
  <si>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</si>
  <si>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</si>
  <si>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</si>
  <si>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</si>
  <si>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</si>
  <si>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</si>
  <si>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</si>
  <si>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</si>
  <si>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</si>
  <si>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</si>
  <si>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</si>
  <si>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</si>
  <si>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</si>
  <si>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</si>
  <si>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</si>
  <si>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</si>
  <si>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</si>
  <si>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</si>
  <si>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</si>
  <si>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</si>
  <si>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</si>
  <si>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</si>
  <si>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</si>
  <si>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</si>
  <si>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</si>
  <si>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</si>
  <si>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</si>
  <si>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</si>
  <si>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</si>
  <si>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</si>
  <si>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</si>
  <si>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</si>
  <si>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</si>
  <si>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</si>
  <si>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</si>
  <si>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</si>
  <si>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</si>
  <si>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</si>
  <si>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</si>
  <si>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</si>
  <si>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</si>
  <si>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</si>
  <si>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</si>
  <si>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</si>
  <si>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</si>
  <si>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</si>
  <si>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</si>
  <si>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</si>
  <si>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</si>
  <si>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</si>
  <si>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</si>
  <si>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</si>
  <si>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</si>
  <si>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</si>
  <si>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</si>
  <si>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</si>
  <si>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</si>
  <si>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</si>
  <si>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</si>
  <si>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</si>
  <si>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</si>
  <si>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</si>
  <si>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</si>
  <si>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</si>
  <si>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</si>
  <si>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</si>
  <si>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</si>
  <si>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</si>
  <si>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</si>
  <si>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</si>
  <si>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</si>
  <si>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</si>
  <si>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</si>
  <si>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</si>
  <si>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</si>
  <si>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</si>
  <si>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</si>
  <si>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</si>
  <si>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</si>
  <si>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</si>
  <si>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</si>
  <si>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</si>
  <si>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</si>
  <si>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</si>
  <si>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</si>
  <si>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</si>
  <si>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</si>
  <si>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</si>
  <si>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</si>
  <si>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</si>
  <si>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</si>
  <si>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</si>
  <si>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</si>
  <si>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</si>
  <si>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</si>
  <si>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</si>
  <si>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</si>
  <si>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</si>
  <si>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</si>
  <si>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</si>
  <si>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</si>
  <si>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</si>
  <si>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</si>
  <si>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</si>
  <si>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</si>
  <si>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</si>
  <si>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</si>
  <si>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</si>
  <si>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</si>
  <si>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</si>
  <si>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</si>
  <si>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</si>
  <si>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</si>
  <si>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</si>
  <si>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</si>
  <si>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</si>
  <si>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</si>
  <si>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</si>
  <si>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</si>
  <si>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</si>
  <si>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</si>
  <si>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</si>
  <si>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</si>
  <si>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</si>
  <si>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</si>
  <si>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</si>
  <si>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</si>
  <si>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</si>
  <si>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</si>
  <si>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</si>
  <si>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</si>
  <si>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</si>
  <si>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</si>
  <si>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</si>
  <si>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</si>
  <si>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</si>
  <si>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</si>
  <si>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</si>
  <si>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</si>
  <si>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</si>
  <si>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</si>
  <si>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</si>
  <si>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</si>
  <si>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</si>
  <si>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</si>
  <si>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</si>
  <si>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</si>
  <si>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</si>
  <si>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</si>
  <si>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</si>
  <si>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</si>
  <si>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</si>
  <si>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</si>
  <si>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</si>
  <si>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</si>
  <si>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</si>
  <si>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</si>
  <si>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</si>
  <si>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</si>
  <si>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</si>
  <si>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</si>
  <si>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</si>
  <si>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</si>
  <si>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</si>
  <si>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</si>
  <si>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</si>
  <si>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</si>
  <si>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</si>
  <si>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</si>
  <si>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</si>
  <si>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</si>
  <si>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</si>
  <si>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</si>
  <si>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</si>
  <si>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</si>
  <si>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</si>
  <si>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</si>
  <si>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</si>
  <si>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</si>
  <si>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</si>
  <si>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</si>
  <si>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</si>
  <si>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</si>
  <si>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</si>
  <si>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</si>
  <si>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</si>
  <si>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</si>
  <si>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</si>
  <si>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</si>
  <si>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</si>
  <si>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</si>
  <si>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</si>
  <si>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</si>
  <si>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</si>
  <si>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</si>
  <si>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</si>
  <si>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</si>
  <si>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</si>
  <si>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</si>
  <si>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</si>
  <si>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</si>
  <si>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</si>
  <si>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</si>
  <si>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</si>
  <si>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</si>
  <si>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</si>
  <si>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</si>
  <si>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</si>
  <si>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</si>
  <si>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</si>
  <si>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</si>
  <si>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</si>
  <si>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</si>
  <si>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</si>
  <si>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</si>
  <si>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</si>
  <si>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</si>
  <si>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</si>
  <si>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</si>
  <si>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</si>
  <si>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</si>
  <si>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</si>
  <si>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</si>
  <si>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</si>
  <si>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</si>
  <si>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</si>
  <si>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</si>
  <si>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</si>
  <si>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</si>
  <si>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</si>
  <si>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</si>
  <si>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</si>
  <si>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</si>
  <si>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</si>
  <si>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</si>
  <si>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</si>
  <si>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</si>
  <si>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</si>
  <si>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</si>
  <si>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</si>
  <si>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</si>
  <si>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</si>
  <si>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</si>
  <si>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</si>
  <si>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</si>
  <si>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</si>
  <si>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</si>
  <si>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</si>
  <si>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</si>
  <si>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</si>
  <si>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</si>
  <si>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</si>
  <si>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</si>
  <si>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</si>
  <si>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</si>
  <si>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</si>
  <si>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</si>
  <si>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</si>
  <si>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</si>
  <si>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</si>
  <si>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</si>
  <si>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</si>
  <si>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</si>
  <si>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</si>
  <si>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</si>
  <si>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</si>
  <si>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</si>
  <si>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</si>
  <si>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</si>
  <si>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</si>
  <si>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</si>
  <si>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</si>
  <si>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</si>
  <si>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</si>
  <si>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</si>
  <si>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</si>
  <si>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</si>
  <si>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</si>
  <si>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</si>
  <si>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</si>
  <si>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</si>
  <si>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</si>
  <si>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</si>
  <si>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</si>
  <si>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</si>
  <si>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</si>
  <si>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</si>
  <si>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</si>
  <si>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</si>
  <si>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</si>
  <si>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</si>
  <si>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</si>
  <si>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</si>
  <si>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</si>
  <si>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</si>
  <si>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</si>
  <si>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</si>
  <si>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</si>
  <si>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</si>
  <si>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</si>
  <si>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</si>
  <si>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</si>
  <si>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</si>
  <si>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</si>
  <si>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</si>
  <si>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</si>
  <si>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</si>
  <si>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</si>
  <si>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</si>
  <si>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</si>
  <si>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</si>
  <si>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</si>
  <si>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</si>
  <si>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</si>
  <si>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</si>
  <si>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</si>
  <si>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</si>
  <si>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</si>
  <si>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</si>
  <si>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</si>
  <si>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</si>
  <si>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</si>
  <si>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</si>
  <si>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</si>
  <si>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</si>
  <si>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</si>
  <si>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</si>
  <si>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</si>
  <si>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</si>
  <si>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</si>
  <si>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</si>
  <si>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</si>
  <si>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</si>
  <si>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</si>
  <si>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</si>
  <si>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</si>
  <si>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</si>
  <si>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</si>
  <si>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</si>
  <si>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</si>
  <si>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</si>
  <si>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</si>
  <si>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</si>
  <si>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</si>
  <si>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</si>
  <si>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</si>
  <si>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</si>
  <si>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</si>
  <si>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</si>
  <si>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</si>
  <si>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</si>
  <si>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</si>
  <si>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</si>
  <si>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</si>
  <si>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</si>
  <si>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</si>
  <si>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</si>
  <si>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</si>
  <si>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</si>
  <si>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</si>
  <si>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</si>
  <si>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</si>
  <si>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</si>
  <si>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</si>
  <si>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</si>
  <si>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</si>
  <si>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</si>
  <si>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</si>
  <si>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</si>
  <si>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</si>
  <si>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</si>
  <si>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</si>
  <si>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</si>
  <si>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</si>
  <si>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</si>
  <si>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</si>
  <si>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</si>
  <si>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</si>
  <si>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</si>
  <si>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</si>
  <si>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</si>
  <si>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</si>
  <si>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</si>
  <si>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</si>
  <si>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</si>
  <si>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</si>
  <si>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</si>
  <si>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</si>
  <si>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</si>
  <si>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</si>
  <si>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</si>
  <si>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</si>
  <si>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</si>
  <si>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</si>
  <si>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</si>
  <si>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</si>
  <si>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</si>
  <si>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</si>
  <si>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</si>
  <si>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</si>
  <si>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</si>
  <si>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</si>
  <si>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</si>
  <si>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</si>
  <si>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</si>
  <si>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</si>
  <si>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</si>
  <si>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</si>
  <si>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</si>
  <si>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</si>
  <si>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</si>
  <si>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</si>
  <si>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</si>
  <si>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</si>
  <si>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</si>
  <si>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</si>
  <si>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</si>
  <si>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</si>
  <si>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</si>
  <si>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</si>
  <si>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</si>
  <si>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</si>
  <si>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</si>
  <si>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</si>
  <si>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</si>
  <si>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</si>
  <si>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</si>
  <si>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</si>
  <si>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</si>
  <si>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</si>
  <si>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</si>
  <si>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</si>
  <si>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</si>
  <si>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</si>
  <si>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</si>
  <si>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</si>
  <si>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</si>
  <si>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</si>
  <si>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</si>
  <si>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</si>
  <si>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</si>
  <si>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</si>
  <si>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</si>
  <si>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</si>
  <si>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</si>
  <si>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</si>
  <si>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</si>
  <si>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</si>
  <si>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</si>
  <si>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</si>
  <si>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</si>
  <si>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</si>
  <si>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</si>
  <si>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</si>
  <si>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</si>
  <si>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</si>
  <si>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</si>
  <si>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</si>
  <si>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</si>
  <si>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</si>
  <si>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</si>
  <si>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</si>
  <si>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</si>
  <si>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</si>
  <si>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</si>
  <si>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</si>
  <si>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</si>
  <si>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</si>
  <si>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</si>
  <si>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</si>
  <si>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</si>
  <si>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</si>
  <si>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</si>
  <si>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</si>
  <si>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</si>
  <si>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</si>
  <si>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</si>
  <si>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</si>
  <si>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</si>
  <si>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</si>
  <si>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</si>
  <si>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</si>
  <si>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</si>
  <si>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</si>
  <si>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</si>
  <si>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</si>
  <si>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</si>
  <si>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</si>
  <si>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</si>
  <si>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</si>
  <si>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</si>
  <si>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</si>
  <si>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</si>
  <si>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</si>
  <si>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</si>
  <si>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</si>
  <si>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</si>
  <si>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</si>
  <si>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</si>
  <si>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</si>
  <si>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</si>
  <si>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</si>
  <si>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</si>
  <si>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</si>
  <si>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</si>
  <si>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</si>
  <si>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</si>
  <si>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</si>
  <si>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</si>
  <si>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</si>
  <si>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</si>
  <si>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</si>
  <si>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</si>
  <si>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</si>
  <si>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</si>
  <si>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</si>
  <si>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</si>
  <si>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</si>
  <si>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</si>
  <si>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</si>
  <si>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</si>
  <si>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</si>
  <si>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</si>
  <si>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</si>
  <si>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</si>
  <si>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</si>
  <si>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</si>
  <si>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</si>
  <si>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</si>
  <si>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</si>
  <si>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</si>
  <si>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</si>
  <si>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</si>
  <si>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</si>
  <si>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</si>
  <si>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</si>
  <si>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</si>
  <si>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</si>
  <si>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</si>
  <si>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</si>
  <si>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</si>
  <si>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</si>
  <si>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</si>
  <si>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</si>
  <si>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</si>
  <si>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</si>
  <si>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</si>
  <si>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</si>
  <si>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</si>
  <si>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</si>
  <si>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</si>
  <si>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</si>
  <si>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</si>
  <si>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</si>
  <si>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</si>
  <si>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</si>
  <si>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</si>
  <si>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</si>
  <si>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</si>
  <si>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</si>
  <si>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</si>
  <si>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</si>
  <si>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</si>
  <si>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</si>
  <si>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</si>
  <si>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</si>
  <si>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</si>
  <si>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</si>
  <si>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</si>
  <si>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</si>
  <si>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</si>
  <si>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</si>
  <si>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</si>
  <si>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</si>
  <si>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</si>
  <si>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</si>
  <si>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</si>
  <si>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</si>
  <si>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</si>
  <si>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</si>
  <si>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</si>
  <si>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</si>
  <si>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</si>
  <si>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</si>
  <si>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</si>
  <si>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</si>
  <si>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</si>
  <si>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</si>
  <si>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</si>
  <si>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</si>
  <si>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</si>
  <si>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</si>
  <si>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</si>
  <si>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</si>
  <si>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</si>
  <si>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</si>
  <si>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</si>
  <si>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</si>
  <si>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</si>
  <si>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</si>
  <si>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</si>
  <si>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</si>
  <si>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</si>
  <si>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</si>
  <si>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</si>
  <si>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</si>
  <si>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</si>
  <si>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</si>
  <si>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</si>
  <si>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</si>
  <si>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</si>
  <si>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</si>
  <si>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</si>
  <si>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</si>
  <si>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</si>
  <si>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</si>
  <si>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</si>
  <si>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</si>
  <si>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</si>
  <si>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</si>
  <si>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</si>
  <si>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</si>
  <si>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</si>
  <si>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</si>
  <si>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</si>
  <si>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</si>
  <si>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</si>
  <si>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</si>
  <si>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</si>
  <si>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</si>
  <si>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</si>
  <si>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</si>
  <si>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</si>
  <si>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</si>
  <si>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</si>
  <si>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</si>
  <si>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</si>
  <si>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</si>
  <si>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</si>
  <si>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</si>
  <si>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</si>
  <si>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</si>
  <si>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</si>
  <si>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</si>
  <si>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</si>
  <si>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</si>
  <si>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</si>
  <si>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</si>
  <si>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</si>
  <si>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</si>
  <si>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</si>
  <si>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</si>
  <si>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</si>
  <si>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</si>
  <si>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</si>
  <si>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</si>
  <si>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</si>
  <si>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</si>
  <si>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</si>
  <si>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</si>
  <si>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</si>
  <si>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</si>
  <si>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</si>
  <si>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</si>
  <si>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</si>
  <si>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</si>
  <si>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</si>
  <si>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</si>
  <si>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</si>
  <si>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</si>
  <si>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</si>
  <si>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</si>
  <si>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</si>
  <si>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</si>
  <si>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</si>
  <si>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</si>
  <si>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</si>
  <si>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</si>
  <si>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</si>
  <si>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</si>
  <si>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</si>
  <si>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</si>
  <si>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</si>
  <si>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</si>
  <si>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</si>
  <si>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</si>
  <si>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</si>
  <si>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</si>
  <si>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</si>
  <si>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</si>
  <si>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</si>
  <si>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</si>
  <si>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</si>
  <si>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</si>
  <si>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</si>
  <si>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</si>
  <si>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</si>
  <si>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</si>
  <si>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</si>
  <si>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</si>
  <si>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</si>
  <si>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</si>
  <si>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</si>
  <si>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</si>
  <si>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</si>
  <si>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</si>
  <si>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</si>
  <si>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</si>
  <si>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</si>
  <si>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</si>
  <si>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</si>
  <si>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</si>
  <si>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</si>
  <si>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</si>
  <si>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</si>
  <si>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</si>
  <si>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</si>
  <si>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</si>
  <si>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</si>
  <si>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</si>
  <si>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</si>
  <si>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</si>
  <si>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</si>
  <si>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</si>
  <si>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</si>
  <si>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</si>
  <si>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</si>
  <si>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</si>
  <si>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</si>
  <si>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</si>
  <si>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</si>
  <si>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</si>
  <si>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</si>
  <si>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</si>
  <si>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</si>
  <si>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</si>
  <si>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</si>
  <si>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</si>
  <si>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</si>
  <si>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</si>
  <si>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</si>
  <si>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</si>
  <si>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</si>
  <si>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</si>
  <si>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</si>
  <si>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</si>
  <si>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</si>
  <si>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</si>
  <si>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</si>
  <si>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</si>
  <si>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</si>
  <si>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</si>
  <si>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</si>
  <si>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</si>
  <si>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</si>
  <si>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</si>
  <si>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</si>
  <si>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</si>
  <si>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</si>
  <si>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</si>
  <si>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</si>
  <si>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</si>
  <si>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</si>
  <si>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</si>
  <si>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</si>
  <si>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</si>
  <si>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</si>
  <si>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</si>
  <si>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</si>
  <si>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</si>
  <si>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</si>
  <si>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</si>
  <si>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</si>
  <si>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</si>
  <si>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</si>
  <si>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</si>
  <si>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</si>
  <si>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</si>
  <si>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</si>
  <si>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</si>
  <si>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</si>
  <si>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</si>
  <si>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</si>
  <si>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</si>
  <si>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</si>
  <si>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</si>
  <si>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</si>
  <si>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</si>
  <si>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</si>
  <si>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</si>
  <si>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</si>
  <si>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</si>
  <si>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</si>
  <si>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</si>
  <si>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</si>
  <si>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</si>
  <si>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</si>
  <si>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</si>
  <si>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</si>
  <si>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</si>
  <si>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</si>
  <si>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</si>
  <si>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</si>
  <si>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</si>
  <si>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</si>
  <si>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</si>
  <si>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</si>
  <si>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</si>
  <si>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</si>
  <si>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</si>
  <si>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</si>
  <si>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</si>
  <si>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</si>
  <si>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</si>
  <si>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</si>
  <si>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</si>
  <si>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</si>
  <si>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</si>
  <si>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</si>
  <si>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</si>
  <si>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</si>
  <si>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</si>
  <si>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</si>
  <si>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</si>
  <si>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</si>
  <si>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</si>
  <si>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</si>
  <si>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</si>
  <si>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</si>
  <si>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</si>
  <si>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</si>
  <si>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</si>
  <si>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</si>
  <si>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</si>
  <si>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</si>
  <si>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</si>
  <si>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</si>
  <si>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</si>
  <si>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</si>
  <si>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</si>
  <si>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</si>
  <si>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</si>
  <si>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</si>
  <si>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</si>
  <si>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</si>
  <si>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</si>
  <si>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</si>
  <si>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</si>
  <si>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</si>
  <si>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</si>
  <si>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</si>
  <si>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</si>
  <si>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</si>
  <si>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</si>
  <si>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</si>
  <si>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</si>
  <si>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</si>
  <si>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</si>
  <si>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</si>
  <si>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</si>
  <si>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</si>
  <si>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</si>
  <si>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</si>
  <si>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</si>
  <si>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</si>
  <si>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</si>
  <si>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</si>
  <si>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</si>
  <si>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</si>
  <si>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</si>
  <si>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</si>
  <si>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</si>
  <si>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</si>
  <si>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</si>
  <si>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</si>
  <si>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</si>
  <si>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</si>
  <si>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</si>
  <si>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</si>
  <si>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</si>
  <si>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</si>
  <si>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</si>
  <si>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</si>
  <si>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</si>
  <si>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</si>
  <si>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</si>
  <si>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</si>
  <si>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</si>
  <si>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</si>
  <si>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</si>
  <si>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</si>
  <si>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</si>
  <si>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</si>
  <si>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</si>
  <si>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</si>
  <si>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</si>
  <si>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</si>
  <si>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</si>
  <si>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</si>
  <si>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</si>
  <si>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</si>
  <si>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</si>
  <si>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</si>
  <si>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</si>
  <si>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</si>
  <si>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</si>
  <si>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</si>
  <si>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</si>
  <si>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</si>
  <si>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</si>
  <si>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</si>
  <si>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</si>
  <si>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</si>
  <si>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</si>
  <si>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</si>
  <si>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</si>
  <si>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</si>
  <si>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</si>
  <si>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</si>
  <si>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</si>
  <si>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</si>
  <si>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</si>
  <si>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</si>
  <si>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</si>
  <si>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</si>
  <si>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</si>
  <si>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</si>
  <si>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</si>
  <si>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</si>
  <si>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</si>
  <si>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</si>
  <si>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</si>
  <si>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</si>
  <si>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</si>
  <si>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</si>
  <si>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</si>
  <si>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</si>
  <si>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</si>
  <si>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</si>
  <si>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</si>
  <si>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</si>
  <si>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</si>
  <si>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</si>
  <si>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</si>
  <si>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</si>
  <si>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</si>
  <si>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</si>
  <si>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</si>
  <si>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</si>
  <si>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</si>
  <si>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</si>
  <si>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</si>
  <si>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</si>
  <si>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</si>
  <si>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</si>
  <si>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</si>
  <si>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</si>
  <si>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</si>
  <si>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</si>
  <si>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</si>
  <si>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</si>
  <si>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</si>
  <si>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</si>
  <si>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</si>
  <si>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</si>
  <si>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</si>
  <si>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</si>
  <si>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</si>
  <si>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</si>
  <si>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</si>
  <si>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</si>
  <si>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</si>
  <si>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</si>
  <si>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</si>
  <si>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</si>
  <si>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</si>
  <si>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</si>
  <si>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</si>
  <si>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</si>
  <si>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</si>
  <si>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</si>
  <si>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</si>
  <si>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</si>
  <si>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</si>
  <si>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</si>
  <si>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</si>
  <si>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</si>
  <si>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</si>
  <si>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</si>
  <si>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</si>
  <si>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</si>
  <si>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</si>
  <si>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</si>
  <si>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</si>
  <si>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</si>
  <si>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</si>
  <si>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</si>
  <si>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</si>
  <si>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</si>
  <si>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</si>
  <si>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</si>
  <si>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</si>
  <si>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</si>
  <si>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</si>
  <si>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</si>
  <si>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</si>
  <si>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</si>
  <si>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</si>
  <si>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</si>
  <si>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</si>
  <si>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</si>
  <si>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</si>
  <si>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</si>
  <si>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</si>
  <si>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</si>
  <si>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</si>
  <si>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</si>
  <si>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</si>
  <si>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</si>
  <si>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</si>
  <si>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</si>
  <si>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</si>
  <si>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</si>
  <si>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</si>
  <si>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</si>
  <si>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</si>
  <si>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</si>
  <si>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</si>
  <si>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</si>
  <si>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</si>
  <si>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</si>
  <si>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</si>
  <si>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</si>
  <si>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</si>
  <si>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</si>
  <si>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</si>
  <si>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</si>
  <si>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</si>
  <si>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</si>
  <si>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</si>
  <si>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</si>
  <si>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</si>
  <si>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</si>
  <si>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</si>
  <si>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</si>
  <si>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</si>
  <si>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</si>
  <si>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</si>
  <si>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</si>
  <si>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</si>
  <si>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</si>
  <si>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</si>
  <si>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</si>
  <si>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</si>
  <si>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</si>
  <si>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</si>
  <si>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</si>
  <si>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</si>
  <si>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</si>
  <si>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</si>
  <si>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</si>
  <si>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</si>
  <si>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</si>
  <si>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</si>
  <si>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</si>
  <si>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</si>
  <si>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</si>
  <si>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</si>
  <si>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</si>
  <si>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</si>
  <si>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</si>
  <si>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</si>
  <si>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</si>
  <si>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</si>
  <si>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</si>
  <si>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</si>
  <si>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</si>
  <si>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</si>
  <si>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</si>
  <si>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</si>
  <si>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</si>
  <si>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</si>
  <si>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</si>
  <si>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</si>
  <si>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</si>
  <si>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</si>
  <si>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</si>
  <si>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</si>
  <si>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</si>
  <si>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</si>
  <si>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</si>
  <si>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</si>
  <si>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</si>
  <si>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</si>
  <si>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</si>
  <si>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</si>
  <si>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</si>
  <si>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</si>
  <si>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</si>
  <si>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</si>
  <si>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</si>
  <si>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</si>
  <si>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</si>
  <si>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</si>
  <si>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</si>
  <si>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</si>
  <si>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</si>
  <si>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</si>
  <si>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</si>
  <si>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</si>
  <si>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</si>
  <si>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</si>
  <si>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</si>
  <si>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</si>
  <si>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</si>
  <si>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</si>
  <si>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</si>
  <si>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</si>
  <si>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</si>
  <si>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</si>
  <si>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</si>
  <si>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</si>
  <si>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</si>
  <si>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</si>
  <si>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</si>
  <si>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</si>
  <si>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</si>
  <si>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</si>
  <si>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</si>
  <si>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</si>
  <si>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</si>
  <si>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</si>
  <si>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</si>
  <si>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</si>
  <si>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</si>
  <si>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</si>
  <si>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</si>
  <si>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</si>
  <si>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</si>
  <si>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</si>
  <si>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</si>
  <si>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</si>
  <si>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</si>
  <si>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</si>
  <si>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</si>
  <si>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</si>
  <si>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</si>
  <si>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</si>
  <si>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</si>
  <si>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</si>
  <si>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</si>
  <si>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</si>
  <si>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</si>
  <si>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</si>
  <si>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</si>
  <si>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</si>
  <si>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</si>
  <si>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</si>
  <si>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</si>
  <si>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</si>
  <si>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</si>
  <si>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</si>
  <si>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</si>
  <si>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</si>
  <si>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</si>
  <si>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</si>
  <si>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</si>
  <si>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</si>
  <si>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</si>
  <si>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</si>
  <si>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</si>
  <si>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</si>
  <si>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</si>
  <si>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</si>
  <si>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</si>
  <si>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</si>
  <si>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</si>
  <si>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</si>
  <si>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</si>
  <si>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</si>
  <si>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</si>
  <si>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</si>
  <si>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</si>
  <si>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</si>
  <si>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</si>
  <si>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</si>
  <si>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</si>
  <si>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</si>
  <si>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</si>
  <si>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</si>
  <si>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</si>
  <si>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</si>
  <si>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</si>
  <si>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</si>
  <si>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</si>
  <si>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</si>
  <si>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</si>
  <si>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</si>
  <si>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</si>
  <si>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</si>
  <si>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</si>
  <si>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</si>
  <si>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</si>
  <si>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</si>
  <si>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</si>
  <si>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</si>
  <si>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</si>
  <si>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</si>
  <si>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</si>
  <si>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</si>
  <si>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</si>
  <si>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</si>
  <si>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</si>
  <si>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</si>
  <si>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</si>
  <si>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</si>
  <si>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</si>
  <si>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</si>
  <si>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</si>
  <si>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</si>
  <si>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</si>
  <si>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</si>
  <si>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</si>
  <si>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</si>
  <si>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</si>
  <si>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</si>
  <si>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</si>
  <si>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</si>
  <si>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</si>
  <si>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</si>
  <si>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</si>
  <si>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</si>
  <si>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</si>
  <si>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</si>
  <si>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</si>
  <si>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</si>
  <si>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</si>
  <si>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</si>
  <si>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</si>
  <si>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</si>
  <si>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</si>
  <si>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</si>
  <si>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</si>
  <si>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</si>
  <si>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</si>
  <si>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</si>
  <si>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</si>
  <si>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</si>
  <si>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</si>
  <si>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</si>
  <si>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</si>
  <si>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</si>
  <si>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</si>
  <si>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</si>
  <si>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</si>
  <si>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</si>
  <si>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</si>
  <si>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</si>
  <si>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</si>
  <si>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</si>
  <si>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</si>
  <si>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</si>
  <si>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</si>
  <si>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</si>
  <si>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</si>
  <si>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</si>
  <si>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</si>
  <si>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</si>
  <si>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</si>
  <si>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</si>
  <si>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</si>
  <si>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</si>
  <si>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</si>
  <si>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</si>
  <si>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</si>
  <si>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</si>
  <si>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</si>
  <si>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</si>
  <si>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</si>
  <si>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</si>
  <si>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</si>
  <si>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</si>
  <si>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</si>
  <si>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</si>
  <si>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</si>
  <si>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</si>
  <si>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</si>
  <si>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</si>
  <si>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</si>
  <si>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</si>
  <si>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</si>
  <si>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</si>
  <si>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</si>
  <si>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</si>
  <si>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</si>
  <si>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</si>
  <si>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</si>
  <si>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</si>
  <si>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</si>
  <si>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</si>
  <si>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</si>
  <si>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</si>
  <si>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</si>
  <si>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</si>
  <si>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</si>
  <si>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</si>
  <si>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</si>
  <si>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</si>
  <si>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</si>
  <si>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</si>
  <si>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</si>
  <si>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</si>
  <si>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</si>
  <si>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</si>
  <si>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</si>
  <si>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</si>
  <si>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</si>
  <si>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</si>
  <si>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</si>
  <si>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</si>
  <si>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</si>
  <si>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</si>
  <si>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</si>
  <si>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</si>
  <si>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</si>
  <si>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</si>
  <si>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</si>
  <si>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</si>
  <si>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</si>
  <si>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</si>
  <si>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</si>
  <si>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</si>
  <si>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</si>
  <si>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</si>
  <si>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</si>
  <si>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</si>
  <si>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</si>
  <si>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</si>
  <si>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</si>
  <si>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</si>
  <si>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</si>
  <si>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</si>
  <si>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</si>
  <si>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</si>
  <si>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</si>
  <si>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</si>
  <si>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</si>
  <si>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</si>
  <si>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</si>
  <si>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</si>
  <si>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</si>
  <si>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</si>
  <si>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</si>
  <si>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</si>
  <si>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</si>
  <si>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</si>
  <si>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</si>
  <si>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</si>
  <si>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</si>
  <si>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</si>
  <si>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</si>
  <si>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</si>
  <si>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</si>
  <si>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</si>
  <si>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</si>
  <si>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</si>
  <si>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</si>
  <si>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</si>
  <si>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</si>
  <si>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</si>
  <si>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</si>
  <si>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</si>
  <si>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</si>
  <si>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</si>
  <si>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</si>
  <si>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</si>
  <si>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</si>
  <si>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</si>
  <si>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</si>
  <si>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</si>
  <si>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</si>
  <si>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</si>
  <si>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</si>
  <si>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</si>
  <si>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</si>
  <si>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</si>
  <si>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</si>
  <si>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</si>
  <si>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</si>
  <si>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</si>
  <si>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</si>
  <si>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</si>
  <si>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</si>
  <si>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</si>
  <si>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</si>
  <si>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</si>
  <si>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</si>
  <si>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</si>
  <si>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</si>
  <si>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</si>
  <si>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</si>
  <si>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</si>
  <si>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</si>
  <si>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</si>
  <si>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</si>
  <si>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</si>
  <si>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</si>
  <si>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</si>
  <si>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</si>
  <si>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</si>
  <si>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</si>
  <si>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</si>
  <si>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</si>
  <si>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</si>
  <si>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</si>
  <si>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</si>
  <si>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</si>
  <si>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</si>
  <si>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</si>
  <si>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</si>
  <si>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</si>
  <si>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</si>
  <si>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</si>
  <si>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</si>
  <si>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</si>
  <si>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</si>
  <si>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</si>
  <si>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</si>
  <si>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</si>
  <si>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</si>
  <si>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</si>
  <si>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</si>
  <si>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</si>
  <si>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</si>
  <si>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</si>
  <si>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</si>
  <si>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</si>
  <si>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</si>
  <si>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</si>
  <si>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</si>
  <si>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</si>
  <si>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</si>
  <si>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</si>
  <si>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</si>
  <si>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</si>
  <si>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</si>
  <si>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</si>
  <si>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</si>
  <si>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</si>
  <si>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</si>
  <si>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</si>
  <si>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</si>
  <si>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</si>
  <si>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</si>
  <si>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</si>
  <si>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</si>
  <si>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</si>
  <si>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</si>
  <si>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</si>
  <si>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</si>
  <si>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</si>
  <si>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</si>
  <si>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</si>
  <si>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</si>
  <si>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</si>
  <si>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</si>
  <si>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</si>
  <si>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</si>
  <si>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</si>
  <si>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</si>
  <si>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</si>
  <si>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</si>
  <si>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</si>
  <si>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</si>
  <si>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</si>
  <si>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</si>
  <si>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</si>
  <si>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</si>
  <si>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</si>
  <si>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</si>
  <si>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</si>
  <si>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</si>
  <si>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</si>
  <si>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</si>
  <si>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</si>
  <si>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</si>
  <si>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</si>
  <si>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</si>
  <si>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</si>
  <si>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</si>
  <si>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</si>
  <si>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</si>
  <si>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</si>
  <si>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</si>
  <si>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</si>
  <si>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</si>
  <si>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</si>
  <si>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</si>
  <si>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</si>
  <si>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</si>
  <si>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</si>
  <si>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</si>
  <si>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</si>
  <si>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</si>
  <si>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</si>
  <si>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</si>
  <si>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</si>
  <si>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</si>
  <si>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</si>
  <si>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</si>
  <si>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</si>
  <si>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</si>
  <si>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</si>
  <si>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</si>
  <si>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</si>
  <si>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</si>
  <si>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</si>
  <si>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</si>
  <si>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</si>
  <si>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</si>
  <si>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</si>
  <si>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</si>
  <si>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</si>
  <si>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</si>
  <si>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</si>
  <si>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</si>
  <si>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</si>
  <si>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</si>
  <si>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</si>
  <si>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</si>
  <si>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</si>
  <si>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</si>
  <si>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</si>
  <si>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</si>
  <si>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</si>
  <si>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</si>
  <si>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</si>
  <si>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</si>
  <si>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</si>
  <si>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</si>
  <si>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</si>
  <si>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</si>
  <si>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</si>
  <si>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</si>
  <si>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</si>
  <si>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</si>
  <si>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</si>
  <si>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</si>
  <si>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</si>
  <si>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</si>
  <si>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</si>
  <si>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</si>
  <si>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</si>
  <si>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</si>
  <si>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</si>
  <si>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</si>
  <si>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</si>
  <si>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</si>
  <si>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</si>
  <si>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</si>
  <si>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</si>
  <si>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</si>
  <si>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</si>
  <si>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</si>
  <si>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</si>
  <si>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</si>
  <si>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</si>
  <si>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</si>
  <si>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</si>
  <si>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</si>
  <si>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</si>
  <si>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</si>
  <si>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</si>
  <si>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</si>
  <si>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</si>
  <si>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</si>
  <si>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</si>
  <si>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</si>
  <si>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</si>
  <si>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</si>
  <si>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</si>
  <si>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</si>
  <si>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</si>
  <si>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</si>
  <si>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</si>
  <si>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</si>
  <si>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</si>
  <si>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</si>
  <si>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</si>
  <si>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</si>
  <si>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</si>
  <si>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</si>
  <si>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</si>
  <si>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</si>
  <si>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</si>
  <si>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</si>
  <si>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</si>
  <si>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</si>
  <si>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</si>
  <si>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</si>
  <si>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</si>
  <si>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</si>
  <si>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</si>
  <si>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</si>
  <si>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</si>
  <si>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</si>
  <si>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</si>
  <si>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</si>
  <si>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</si>
  <si>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</si>
  <si>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</si>
  <si>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</si>
  <si>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</si>
  <si>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</si>
  <si>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</si>
  <si>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</si>
  <si>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</si>
  <si>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</si>
  <si>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</si>
  <si>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</si>
  <si>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</si>
  <si>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</si>
  <si>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</si>
  <si>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</si>
  <si>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</si>
  <si>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</si>
  <si>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</si>
  <si>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</si>
  <si>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</si>
  <si>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</si>
  <si>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</si>
  <si>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</si>
  <si>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</si>
  <si>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</si>
  <si>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</si>
  <si>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</si>
  <si>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</si>
  <si>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</si>
  <si>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</si>
  <si>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</si>
  <si>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</si>
  <si>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</si>
  <si>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</si>
  <si>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</si>
  <si>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</si>
  <si>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</si>
  <si>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</si>
  <si>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</si>
  <si>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</si>
  <si>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</si>
  <si>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</si>
  <si>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</si>
  <si>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</si>
  <si>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</si>
  <si>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</si>
  <si>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</si>
  <si>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</si>
  <si>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</si>
  <si>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</si>
  <si>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</si>
  <si>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</si>
  <si>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</si>
  <si>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</si>
  <si>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</si>
  <si>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</si>
  <si>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</si>
  <si>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</si>
  <si>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</si>
  <si>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</si>
  <si>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</si>
  <si>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</si>
  <si>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</si>
  <si>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</si>
  <si>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</si>
  <si>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</si>
  <si>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</si>
  <si>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</si>
  <si>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</si>
  <si>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</si>
  <si>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</si>
  <si>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</si>
  <si>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</si>
  <si>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</si>
  <si>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</si>
  <si>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</si>
  <si>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</si>
  <si>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</si>
  <si>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</si>
  <si>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</si>
  <si>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</si>
  <si>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</si>
  <si>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</si>
  <si>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</si>
  <si>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</si>
  <si>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</si>
  <si>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</si>
  <si>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</si>
  <si>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</si>
  <si>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</si>
  <si>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</si>
  <si>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</si>
  <si>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</si>
  <si>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</si>
  <si>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</si>
  <si>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</si>
  <si>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</si>
  <si>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</si>
  <si>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</si>
  <si>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</si>
  <si>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</si>
  <si>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</si>
  <si>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</si>
  <si>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</si>
  <si>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</si>
  <si>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</si>
  <si>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</si>
  <si>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</si>
  <si>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</si>
  <si>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</si>
  <si>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</si>
  <si>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</si>
  <si>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</si>
  <si>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</si>
  <si>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</si>
  <si>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</si>
  <si>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</si>
  <si>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</si>
  <si>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</si>
  <si>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</si>
  <si>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</si>
  <si>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</si>
  <si>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</si>
  <si>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</si>
  <si>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</si>
  <si>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</si>
  <si>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</si>
  <si>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</si>
  <si>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</si>
  <si>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</si>
  <si>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</si>
  <si>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</si>
  <si>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</si>
  <si>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</si>
  <si>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</si>
  <si>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</si>
  <si>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</si>
  <si>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</si>
  <si>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</si>
  <si>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</si>
  <si>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</si>
  <si>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</si>
  <si>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</si>
  <si>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</si>
  <si>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</si>
  <si>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</si>
  <si>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</si>
  <si>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</si>
  <si>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</si>
  <si>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</si>
  <si>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</si>
  <si>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</si>
  <si>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</si>
  <si>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</si>
  <si>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</si>
  <si>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</si>
  <si>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</si>
  <si>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</si>
  <si>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</si>
  <si>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</si>
  <si>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</si>
  <si>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</si>
  <si>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</si>
  <si>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</si>
  <si>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</si>
  <si>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</si>
  <si>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</si>
  <si>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</si>
  <si>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</si>
  <si>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</si>
  <si>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</si>
  <si>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</si>
  <si>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</si>
  <si>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</si>
  <si>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</si>
  <si>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</si>
  <si>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</si>
  <si>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</si>
  <si>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</si>
  <si>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</si>
  <si>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</si>
  <si>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</si>
  <si>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</si>
  <si>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</si>
  <si>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</si>
  <si>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</si>
  <si>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</si>
  <si>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</si>
  <si>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</si>
  <si>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</si>
  <si>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</si>
  <si>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</si>
  <si>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</si>
  <si>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</si>
  <si>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</si>
  <si>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</si>
  <si>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</si>
  <si>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</si>
  <si>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</si>
  <si>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</si>
  <si>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</si>
  <si>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</si>
  <si>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</si>
  <si>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</si>
  <si>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</si>
  <si>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</si>
  <si>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</si>
  <si>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</si>
  <si>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</si>
  <si>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</si>
  <si>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</si>
  <si>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</si>
  <si>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</si>
  <si>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</si>
  <si>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</si>
  <si>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</si>
  <si>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</si>
  <si>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</si>
  <si>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</si>
  <si>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</si>
  <si>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</si>
  <si>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</si>
  <si>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</si>
  <si>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</si>
  <si>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</si>
  <si>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</si>
  <si>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</si>
  <si>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</si>
  <si>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</si>
  <si>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</si>
  <si>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</si>
  <si>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</si>
  <si>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</si>
  <si>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</si>
  <si>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</si>
  <si>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</si>
  <si>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</si>
  <si>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</si>
  <si>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</si>
  <si>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</si>
  <si>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</si>
  <si>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</si>
  <si>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</si>
  <si>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</si>
  <si>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</si>
  <si>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</si>
  <si>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</si>
  <si>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</si>
  <si>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</si>
  <si>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</si>
  <si>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</si>
  <si>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</si>
  <si>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</si>
  <si>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</si>
  <si>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</si>
  <si>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</si>
  <si>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</si>
  <si>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</si>
  <si>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</si>
  <si>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</si>
  <si>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</si>
  <si>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</si>
  <si>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</si>
  <si>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</si>
  <si>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</si>
  <si>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</si>
  <si>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</si>
  <si>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</si>
  <si>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</si>
  <si>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</si>
  <si>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</si>
  <si>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</si>
  <si>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</si>
  <si>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</si>
  <si>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</si>
  <si>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</si>
  <si>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</si>
  <si>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</si>
  <si>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</si>
  <si>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</si>
  <si>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</si>
  <si>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</si>
  <si>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</si>
  <si>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</si>
  <si>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</si>
  <si>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</si>
  <si>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</si>
  <si>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</si>
  <si>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</si>
  <si>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</si>
  <si>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</si>
  <si>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</si>
  <si>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</si>
  <si>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</si>
  <si>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</si>
  <si>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</si>
  <si>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</si>
  <si>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</si>
  <si>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</si>
  <si>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</si>
  <si>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</si>
  <si>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</si>
  <si>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</si>
  <si>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</si>
  <si>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</si>
  <si>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</si>
  <si>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</si>
  <si>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</si>
  <si>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</si>
  <si>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</si>
  <si>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</si>
  <si>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</si>
  <si>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</si>
  <si>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</si>
  <si>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</si>
  <si>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</si>
  <si>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</si>
  <si>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</si>
  <si>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</si>
  <si>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</si>
  <si>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</si>
  <si>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</si>
  <si>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</si>
  <si>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</si>
  <si>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</si>
  <si>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</si>
  <si>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</si>
  <si>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</si>
  <si>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</si>
  <si>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</si>
  <si>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</si>
  <si>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</si>
  <si>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</si>
  <si>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</si>
  <si>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</si>
  <si>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</si>
  <si>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</si>
  <si>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</si>
  <si>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</si>
  <si>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</si>
  <si>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</si>
  <si>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</si>
  <si>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</si>
  <si>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</si>
  <si>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</si>
  <si>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</si>
  <si>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</si>
  <si>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</si>
  <si>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</si>
  <si>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</si>
  <si>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</si>
  <si>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</si>
  <si>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</si>
  <si>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</si>
  <si>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</si>
  <si>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</si>
  <si>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</si>
  <si>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</si>
  <si>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</si>
  <si>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</si>
  <si>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</si>
  <si>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</si>
  <si>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</si>
  <si>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</si>
  <si>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</si>
  <si>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</si>
  <si>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</si>
  <si>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</si>
  <si>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</si>
  <si>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</si>
  <si>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</si>
  <si>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</si>
  <si>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</si>
  <si>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</si>
  <si>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</si>
  <si>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</si>
  <si>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</si>
  <si>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</si>
  <si>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</si>
  <si>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</si>
  <si>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</si>
  <si>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</si>
  <si>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</si>
  <si>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</si>
  <si>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</si>
  <si>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</si>
  <si>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</si>
  <si>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</si>
  <si>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</si>
  <si>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</si>
  <si>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</si>
  <si>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</si>
  <si>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</si>
  <si>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</si>
  <si>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</si>
  <si>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</si>
  <si>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</si>
  <si>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</si>
  <si>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</si>
  <si>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</si>
  <si>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</si>
  <si>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</si>
  <si>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</si>
  <si>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</si>
  <si>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</si>
  <si>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</si>
  <si>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</si>
  <si>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</si>
  <si>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</si>
  <si>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</si>
  <si>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</si>
  <si>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</si>
  <si>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</si>
  <si>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</si>
  <si>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</si>
  <si>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</si>
  <si>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</si>
  <si>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</si>
  <si>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</si>
  <si>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</si>
  <si>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</si>
  <si>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</si>
  <si>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</si>
  <si>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</si>
  <si>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</si>
  <si>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</si>
  <si>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</si>
  <si>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</si>
  <si>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</si>
  <si>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</si>
  <si>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</si>
  <si>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</si>
  <si>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</si>
  <si>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</si>
  <si>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</si>
  <si>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</si>
  <si>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</si>
  <si>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</si>
  <si>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</si>
  <si>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</si>
  <si>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</si>
  <si>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</si>
  <si>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</si>
  <si>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</si>
  <si>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</si>
  <si>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</si>
  <si>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</si>
  <si>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</si>
  <si>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</si>
  <si>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</si>
  <si>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</si>
  <si>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</si>
  <si>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</si>
  <si>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</si>
  <si>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</si>
  <si>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</si>
  <si>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</si>
  <si>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</si>
  <si>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</si>
  <si>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</si>
  <si>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</si>
  <si>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</si>
  <si>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</si>
  <si>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</si>
  <si>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</si>
  <si>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</si>
  <si>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</si>
  <si>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</si>
  <si>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</si>
  <si>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</si>
  <si>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</si>
  <si>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</si>
  <si>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</si>
  <si>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</si>
  <si>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</si>
  <si>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</si>
  <si>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</si>
  <si>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</si>
  <si>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</si>
  <si>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</si>
  <si>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</si>
  <si>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</si>
  <si>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</si>
  <si>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</si>
  <si>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</si>
  <si>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</si>
  <si>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</si>
  <si>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</si>
  <si>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</si>
  <si>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</si>
  <si>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</si>
  <si>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</si>
  <si>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</si>
  <si>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</si>
  <si>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</si>
  <si>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</si>
  <si>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</si>
  <si>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</si>
  <si>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</si>
  <si>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</si>
  <si>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</si>
  <si>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</si>
  <si>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</si>
  <si>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</si>
  <si>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</si>
  <si>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</si>
  <si>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</si>
  <si>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</si>
  <si>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</si>
  <si>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</si>
  <si>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</si>
  <si>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</si>
  <si>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</si>
  <si>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</si>
  <si>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</si>
  <si>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</si>
  <si>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</si>
  <si>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</si>
  <si>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</si>
  <si>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</si>
  <si>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</si>
  <si>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</si>
  <si>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</si>
  <si>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</si>
  <si>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</si>
  <si>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</si>
  <si>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</si>
  <si>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</si>
  <si>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</si>
  <si>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</si>
  <si>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</si>
  <si>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</si>
  <si>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</si>
  <si>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</si>
  <si>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</si>
  <si>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</si>
  <si>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</si>
  <si>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</si>
  <si>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</si>
  <si>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</si>
  <si>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</si>
  <si>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</si>
  <si>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</si>
  <si>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</si>
  <si>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</si>
  <si>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</si>
  <si>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</si>
  <si>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</si>
  <si>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</si>
  <si>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</si>
  <si>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</si>
  <si>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</si>
  <si>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</si>
  <si>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</si>
  <si>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</si>
  <si>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</si>
  <si>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</si>
  <si>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</si>
  <si>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</si>
  <si>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</si>
  <si>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</si>
  <si>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</si>
  <si>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</si>
  <si>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</si>
  <si>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</si>
  <si>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</si>
  <si>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</si>
  <si>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</si>
  <si>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</si>
  <si>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</si>
  <si>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</si>
  <si>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</si>
  <si>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</si>
  <si>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</si>
  <si>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</si>
  <si>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</si>
  <si>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</si>
  <si>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</si>
  <si>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</si>
  <si>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</si>
  <si>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</si>
  <si>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</si>
  <si>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</si>
  <si>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</si>
  <si>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</si>
  <si>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</si>
  <si>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</si>
  <si>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</si>
  <si>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</si>
  <si>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</si>
  <si>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</si>
  <si>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</si>
  <si>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</si>
  <si>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</si>
  <si>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</si>
  <si>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</si>
  <si>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</si>
  <si>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</si>
  <si>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</si>
  <si>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</si>
  <si>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</si>
  <si>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</si>
  <si>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</si>
  <si>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</si>
  <si>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</si>
  <si>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</si>
  <si>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</si>
  <si>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</si>
  <si>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</si>
  <si>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</si>
  <si>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</si>
  <si>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</si>
  <si>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</si>
  <si>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</si>
  <si>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</si>
  <si>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</si>
  <si>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</si>
  <si>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</si>
  <si>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</si>
  <si>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</si>
  <si>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</si>
  <si>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</si>
  <si>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</si>
  <si>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</si>
  <si>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</si>
  <si>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</si>
  <si>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</si>
  <si>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</si>
  <si>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</si>
  <si>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</si>
  <si>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</si>
  <si>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</si>
  <si>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</si>
  <si>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</si>
  <si>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</si>
  <si>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</si>
  <si>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</si>
  <si>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</si>
  <si>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</si>
  <si>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</si>
  <si>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</si>
  <si>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</si>
  <si>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</si>
  <si>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</si>
  <si>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</si>
  <si>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</si>
  <si>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</si>
  <si>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</si>
  <si>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</si>
  <si>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</si>
  <si>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</si>
  <si>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</si>
  <si>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</si>
  <si>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</si>
  <si>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</si>
  <si>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</si>
  <si>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</si>
  <si>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</si>
  <si>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</si>
  <si>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</si>
  <si>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</si>
  <si>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</si>
  <si>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</si>
  <si>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</si>
  <si>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</si>
  <si>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</si>
  <si>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</si>
  <si>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</si>
  <si>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</si>
  <si>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</si>
  <si>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</si>
  <si>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</si>
  <si>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</si>
  <si>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</si>
  <si>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</si>
  <si>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</si>
  <si>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</si>
  <si>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</si>
  <si>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</si>
  <si>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</si>
  <si>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</si>
  <si>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</si>
  <si>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</si>
  <si>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</si>
  <si>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</si>
  <si>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</si>
  <si>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</si>
  <si>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</si>
  <si>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</si>
  <si>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</si>
  <si>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</si>
  <si>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</si>
  <si>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</si>
  <si>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</si>
  <si>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</si>
  <si>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</si>
  <si>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</si>
  <si>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</si>
  <si>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</si>
  <si>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</si>
  <si>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</si>
  <si>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</si>
  <si>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</si>
  <si>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</si>
  <si>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</si>
  <si>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</si>
  <si>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</si>
  <si>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</si>
  <si>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</si>
  <si>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</si>
  <si>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</si>
  <si>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</si>
  <si>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</si>
  <si>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</si>
  <si>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</si>
  <si>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</si>
  <si>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</si>
  <si>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</si>
  <si>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</si>
  <si>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</si>
  <si>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</si>
  <si>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</si>
  <si>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</si>
  <si>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</si>
  <si>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</si>
  <si>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</si>
  <si>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</si>
  <si>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</si>
  <si>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</si>
  <si>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</si>
  <si>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</si>
  <si>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</si>
  <si>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</si>
  <si>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</si>
  <si>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</si>
  <si>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</si>
  <si>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</si>
  <si>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</si>
  <si>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</si>
  <si>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</si>
  <si>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</si>
  <si>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</si>
  <si>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</si>
  <si>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</si>
  <si>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</si>
  <si>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</si>
  <si>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</si>
  <si>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</si>
  <si>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</si>
  <si>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</si>
  <si>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</si>
  <si>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</si>
  <si>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</si>
  <si>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</si>
  <si>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</si>
  <si>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</si>
  <si>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</si>
  <si>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</si>
  <si>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</si>
  <si>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</si>
  <si>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</si>
  <si>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</si>
  <si>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</si>
  <si>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</si>
  <si>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</si>
  <si>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</si>
  <si>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</si>
  <si>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</si>
  <si>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</si>
  <si>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</si>
  <si>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</si>
  <si>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</si>
  <si>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</si>
  <si>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</si>
  <si>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</si>
  <si>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</si>
  <si>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</si>
  <si>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</si>
  <si>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</si>
  <si>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</si>
  <si>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</si>
  <si>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</si>
  <si>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</si>
  <si>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</si>
  <si>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</si>
  <si>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</si>
  <si>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</si>
  <si>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</si>
  <si>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</si>
  <si>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</si>
  <si>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</si>
  <si>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</si>
  <si>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</si>
  <si>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</si>
  <si>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</si>
  <si>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</si>
  <si>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</si>
  <si>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</si>
  <si>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</si>
  <si>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</si>
  <si>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</si>
  <si>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</si>
  <si>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</si>
  <si>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</si>
  <si>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</si>
  <si>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</si>
  <si>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</si>
  <si>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</si>
  <si>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</si>
  <si>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</si>
  <si>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</si>
  <si>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</si>
  <si>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</si>
  <si>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</si>
  <si>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</si>
  <si>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</si>
  <si>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</si>
  <si>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</si>
  <si>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</si>
  <si>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</si>
  <si>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</si>
  <si>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</si>
  <si>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</si>
  <si>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</si>
  <si>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</si>
  <si>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</si>
  <si>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</si>
  <si>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</si>
  <si>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</si>
  <si>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</si>
  <si>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</si>
  <si>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</si>
  <si>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</si>
  <si>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</si>
  <si>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</si>
  <si>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</si>
  <si>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</si>
  <si>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</si>
  <si>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</si>
  <si>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</si>
  <si>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</si>
  <si>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</si>
  <si>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</si>
  <si>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</si>
  <si>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</si>
  <si>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</si>
  <si>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</si>
  <si>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</si>
  <si>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</si>
  <si>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</si>
  <si>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</si>
  <si>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</si>
  <si>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</si>
  <si>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</si>
  <si>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</si>
  <si>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</si>
  <si>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</si>
  <si>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</si>
  <si>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</si>
  <si>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</si>
  <si>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</si>
  <si>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</si>
  <si>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</si>
  <si>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</si>
  <si>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</si>
  <si>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</si>
  <si>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</si>
  <si>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</si>
  <si>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</si>
  <si>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</si>
  <si>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</si>
  <si>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</si>
  <si>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</si>
  <si>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</si>
  <si>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</si>
  <si>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</si>
  <si>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</si>
  <si>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</si>
  <si>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</si>
  <si>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</si>
  <si>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</si>
  <si>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</si>
  <si>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</si>
  <si>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</si>
  <si>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</si>
  <si>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</si>
  <si>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</si>
  <si>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</si>
  <si>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</si>
  <si>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</si>
  <si>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</si>
  <si>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</si>
  <si>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</si>
  <si>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</si>
  <si>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</si>
  <si>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</si>
  <si>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</si>
  <si>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</si>
  <si>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</si>
  <si>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</si>
  <si>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</si>
  <si>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</si>
  <si>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</si>
  <si>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</si>
  <si>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</si>
  <si>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</si>
  <si>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</si>
  <si>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</si>
  <si>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</si>
  <si>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</si>
  <si>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</si>
  <si>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</si>
  <si>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</si>
  <si>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</si>
  <si>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</si>
  <si>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</si>
  <si>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</si>
  <si>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</si>
  <si>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</si>
  <si>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</si>
  <si>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</si>
  <si>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</si>
  <si>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</si>
  <si>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</si>
  <si>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</si>
  <si>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</si>
  <si>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</si>
  <si>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</si>
  <si>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</si>
  <si>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</si>
  <si>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</si>
  <si>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</si>
  <si>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</si>
  <si>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</si>
  <si>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</si>
  <si>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</si>
  <si>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</si>
  <si>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</si>
  <si>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</si>
  <si>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</si>
  <si>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</si>
  <si>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</si>
  <si>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</si>
  <si>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</si>
  <si>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</si>
  <si>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</si>
  <si>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</si>
  <si>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</si>
  <si>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</si>
  <si>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</si>
  <si>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</si>
  <si>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</si>
  <si>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</si>
  <si>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</si>
  <si>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</si>
  <si>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</si>
  <si>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</si>
  <si>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</si>
  <si>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</si>
  <si>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</si>
  <si>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</si>
  <si>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</si>
  <si>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</si>
  <si>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</si>
  <si>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</si>
  <si>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</si>
  <si>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</si>
  <si>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</si>
  <si>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</si>
  <si>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</si>
  <si>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</si>
  <si>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</si>
  <si>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</si>
  <si>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</si>
  <si>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</si>
  <si>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</si>
  <si>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</si>
  <si>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</si>
  <si>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</si>
  <si>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</si>
  <si>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</si>
  <si>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</si>
  <si>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</si>
  <si>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</si>
  <si>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</si>
  <si>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</si>
  <si>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</si>
  <si>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</si>
  <si>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</si>
  <si>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</si>
  <si>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</si>
  <si>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</si>
  <si>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</si>
  <si>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</si>
  <si>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</si>
  <si>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</si>
  <si>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</si>
  <si>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</si>
  <si>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</si>
  <si>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</si>
  <si>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</si>
  <si>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</si>
  <si>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</si>
  <si>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</si>
  <si>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</si>
  <si>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</si>
  <si>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</si>
  <si>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</si>
  <si>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</si>
  <si>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</si>
  <si>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</si>
  <si>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</si>
  <si>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</si>
  <si>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</si>
  <si>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</si>
  <si>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</si>
  <si>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</si>
  <si>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</si>
  <si>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</si>
  <si>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</si>
  <si>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</si>
  <si>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</si>
  <si>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</si>
  <si>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</si>
  <si>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</si>
  <si>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</si>
  <si>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</si>
  <si>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</si>
  <si>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</si>
  <si>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</si>
  <si>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</si>
  <si>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</si>
  <si>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</si>
  <si>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</si>
  <si>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</si>
  <si>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</si>
  <si>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</si>
  <si>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</si>
  <si>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</si>
  <si>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</si>
  <si>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</si>
  <si>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</si>
  <si>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</si>
  <si>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</si>
  <si>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</si>
  <si>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</si>
  <si>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</si>
  <si>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</si>
  <si>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</si>
  <si>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</si>
  <si>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</si>
  <si>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</si>
  <si>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</si>
  <si>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</si>
  <si>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</si>
  <si>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</si>
  <si>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</si>
  <si>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</si>
  <si>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</si>
  <si>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</si>
  <si>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</si>
  <si>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</si>
  <si>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</si>
  <si>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</si>
  <si>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</si>
  <si>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</si>
  <si>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</si>
  <si>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</si>
  <si>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</si>
  <si>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</si>
  <si>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</si>
  <si>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</si>
  <si>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</si>
  <si>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</si>
  <si>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</si>
  <si>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</si>
  <si>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</si>
  <si>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</si>
  <si>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</si>
  <si>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</si>
  <si>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</si>
  <si>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</si>
  <si>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</si>
  <si>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</si>
  <si>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</si>
  <si>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</si>
  <si>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</si>
  <si>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</si>
  <si>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</si>
  <si>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</si>
  <si>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</si>
  <si>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</si>
  <si>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</si>
  <si>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</si>
  <si>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</si>
  <si>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</si>
  <si>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</si>
  <si>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</si>
  <si>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</si>
  <si>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</si>
  <si>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</si>
  <si>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</si>
  <si>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</si>
  <si>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</si>
  <si>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</si>
  <si>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</si>
  <si>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</si>
  <si>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</si>
  <si>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</si>
  <si>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</si>
  <si>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</si>
  <si>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</si>
  <si>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</si>
  <si>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</si>
  <si>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</si>
  <si>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</si>
  <si>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</si>
  <si>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</si>
  <si>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</si>
  <si>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</si>
  <si>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</si>
  <si>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</si>
  <si>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</si>
  <si>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</si>
  <si>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</si>
  <si>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</si>
  <si>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</si>
  <si>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</si>
  <si>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</si>
  <si>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</si>
  <si>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</si>
  <si>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</si>
  <si>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</si>
  <si>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</si>
  <si>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</si>
  <si>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</si>
  <si>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</si>
  <si>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</si>
  <si>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</si>
  <si>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</si>
  <si>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</si>
  <si>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</si>
  <si>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</si>
  <si>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</si>
  <si>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</si>
  <si>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</si>
  <si>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</si>
  <si>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</si>
  <si>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</si>
  <si>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</si>
  <si>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</si>
  <si>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</si>
  <si>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</si>
  <si>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</si>
  <si>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</si>
  <si>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</si>
  <si>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</si>
  <si>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</si>
  <si>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</si>
  <si>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</si>
  <si>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</si>
  <si>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</si>
  <si>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</si>
  <si>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</si>
  <si>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</si>
  <si>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</si>
  <si>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</si>
  <si>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</si>
  <si>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</si>
  <si>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</si>
  <si>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</si>
  <si>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</si>
  <si>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</si>
  <si>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</si>
  <si>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</si>
  <si>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</si>
  <si>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</si>
  <si>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</si>
  <si>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</si>
  <si>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</si>
  <si>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</si>
  <si>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</si>
  <si>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</si>
  <si>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</si>
  <si>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</si>
  <si>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</si>
  <si>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</si>
  <si>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</si>
  <si>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</si>
  <si>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</si>
  <si>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</si>
  <si>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</si>
  <si>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</si>
  <si>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</si>
  <si>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</si>
  <si>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</si>
  <si>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</si>
  <si>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</si>
  <si>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</si>
  <si>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</si>
  <si>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</si>
  <si>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</si>
  <si>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</si>
  <si>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</si>
  <si>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</si>
  <si>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</si>
  <si>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</si>
  <si>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</si>
  <si>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</si>
  <si>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</si>
  <si>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</si>
  <si>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</si>
  <si>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</si>
  <si>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</si>
  <si>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</si>
  <si>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</si>
  <si>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</si>
  <si>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</si>
  <si>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</si>
  <si>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</si>
  <si>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</si>
  <si>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</si>
  <si>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</si>
  <si>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</si>
  <si>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</si>
  <si>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</si>
  <si>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</si>
  <si>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</si>
  <si>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</si>
  <si>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</si>
  <si>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</si>
  <si>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</si>
  <si>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</si>
  <si>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</si>
  <si>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</si>
  <si>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</si>
  <si>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</si>
  <si>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</si>
  <si>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</si>
  <si>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</si>
  <si>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</si>
  <si>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</si>
  <si>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</si>
  <si>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</si>
  <si>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</si>
  <si>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</si>
  <si>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</si>
  <si>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</si>
  <si>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</si>
  <si>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</si>
  <si>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</si>
  <si>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</si>
  <si>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</si>
  <si>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</si>
  <si>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</si>
  <si>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</si>
  <si>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</si>
  <si>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</si>
  <si>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</si>
  <si>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</si>
  <si>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</si>
  <si>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</si>
  <si>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</si>
  <si>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</si>
  <si>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</si>
  <si>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</si>
  <si>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</si>
  <si>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</si>
  <si>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</si>
  <si>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</si>
  <si>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</si>
  <si>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</si>
  <si>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</si>
  <si>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</si>
  <si>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</si>
  <si>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</si>
  <si>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</si>
  <si>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</si>
  <si>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</si>
  <si>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</si>
  <si>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</si>
  <si>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</si>
  <si>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</si>
  <si>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</si>
  <si>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</si>
  <si>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</si>
  <si>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</si>
  <si>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</si>
  <si>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</si>
  <si>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</si>
  <si>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</si>
  <si>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</si>
  <si>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</si>
  <si>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</si>
  <si>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</si>
  <si>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</si>
  <si>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</si>
  <si>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</si>
  <si>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</si>
  <si>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</si>
  <si>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</si>
  <si>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</si>
  <si>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</si>
  <si>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</si>
  <si>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</si>
  <si>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</si>
  <si>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</si>
  <si>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</si>
  <si>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</si>
  <si>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</si>
  <si>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</si>
  <si>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</si>
  <si>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</si>
  <si>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</si>
  <si>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</si>
  <si>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</si>
  <si>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</si>
  <si>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</si>
  <si>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</si>
  <si>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</si>
  <si>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</si>
  <si>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</si>
  <si>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</si>
  <si>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</si>
  <si>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</si>
  <si>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</si>
  <si>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</si>
  <si>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</si>
  <si>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</si>
  <si>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</si>
  <si>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</si>
  <si>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</si>
  <si>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</si>
  <si>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</si>
  <si>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</si>
  <si>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</si>
  <si>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</si>
  <si>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</si>
  <si>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</si>
  <si>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</si>
  <si>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</si>
  <si>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</si>
  <si>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</si>
  <si>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</si>
  <si>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</si>
  <si>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</si>
  <si>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</si>
  <si>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</si>
  <si>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</si>
  <si>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</si>
  <si>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</si>
  <si>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</si>
  <si>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</si>
  <si>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</si>
  <si>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</si>
  <si>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</si>
  <si>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</si>
  <si>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</si>
  <si>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</si>
  <si>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</si>
  <si>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</si>
  <si>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</si>
  <si>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</si>
  <si>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</si>
  <si>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</si>
  <si>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</si>
  <si>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</si>
  <si>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</si>
  <si>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</si>
  <si>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</si>
  <si>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</si>
  <si>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</si>
  <si>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</si>
  <si>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</si>
  <si>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</si>
  <si>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</si>
  <si>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</si>
  <si>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</si>
  <si>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</si>
  <si>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</si>
  <si>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</si>
  <si>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</si>
  <si>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</si>
  <si>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</si>
  <si>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</si>
  <si>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</si>
  <si>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</si>
  <si>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</si>
  <si>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</si>
  <si>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</si>
  <si>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</si>
  <si>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</si>
  <si>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</si>
  <si>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</si>
  <si>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</si>
  <si>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</si>
  <si>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</si>
  <si>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</si>
  <si>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</si>
  <si>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</si>
  <si>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</si>
  <si>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</si>
  <si>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</si>
  <si>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</si>
  <si>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</si>
  <si>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</si>
  <si>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</si>
  <si>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</si>
  <si>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</si>
  <si>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</si>
  <si>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</si>
  <si>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</si>
  <si>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</si>
  <si>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</si>
  <si>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</si>
  <si>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</si>
  <si>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</si>
  <si>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</si>
  <si>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</si>
  <si>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</si>
  <si>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</si>
  <si>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</si>
  <si>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</si>
  <si>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</si>
  <si>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</si>
  <si>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</si>
  <si>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</si>
  <si>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</si>
  <si>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</si>
  <si>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</si>
  <si>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</si>
  <si>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</si>
  <si>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</si>
  <si>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</si>
  <si>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</si>
  <si>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</si>
  <si>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</si>
  <si>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</si>
  <si>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</si>
  <si>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</si>
  <si>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</si>
  <si>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</si>
  <si>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</si>
  <si>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</si>
  <si>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</si>
  <si>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</si>
  <si>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</si>
  <si>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</si>
  <si>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</si>
  <si>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</si>
  <si>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</si>
  <si>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</si>
  <si>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</si>
  <si>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</si>
  <si>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</si>
  <si>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</si>
  <si>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</si>
  <si>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</si>
  <si>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</si>
  <si>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</si>
  <si>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</si>
  <si>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</si>
  <si>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</si>
  <si>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</si>
  <si>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</si>
  <si>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</si>
  <si>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</si>
  <si>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</si>
  <si>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</si>
  <si>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</si>
  <si>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</si>
  <si>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</si>
  <si>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</si>
  <si>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</si>
  <si>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</si>
  <si>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</si>
  <si>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</si>
  <si>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</si>
  <si>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</si>
  <si>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</si>
  <si>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</si>
  <si>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</si>
  <si>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</si>
  <si>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</si>
  <si>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</si>
  <si>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</si>
  <si>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</si>
  <si>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</si>
  <si>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</si>
  <si>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</si>
  <si>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</si>
  <si>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</si>
  <si>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</si>
  <si>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</si>
  <si>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</si>
  <si>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</si>
  <si>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</si>
  <si>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</si>
  <si>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</si>
  <si>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</si>
  <si>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</si>
  <si>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</si>
  <si>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</si>
  <si>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</si>
  <si>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</si>
  <si>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</si>
  <si>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</si>
  <si>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</si>
  <si>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</si>
  <si>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</si>
  <si>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</si>
  <si>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</si>
  <si>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</si>
  <si>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</si>
  <si>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</si>
  <si>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</si>
  <si>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</si>
  <si>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</si>
  <si>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</si>
  <si>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</si>
  <si>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</si>
  <si>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</si>
  <si>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</si>
  <si>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</si>
  <si>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</si>
  <si>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</si>
  <si>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</si>
  <si>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</si>
  <si>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</si>
  <si>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</si>
  <si>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</si>
  <si>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</si>
  <si>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</si>
  <si>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</si>
  <si>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</si>
  <si>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</si>
  <si>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</si>
  <si>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</si>
  <si>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</si>
  <si>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</si>
  <si>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</si>
  <si>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</si>
  <si>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</si>
  <si>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</si>
  <si>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</si>
  <si>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</si>
  <si>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</si>
  <si>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</si>
  <si>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</si>
  <si>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</si>
  <si>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</si>
  <si>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</si>
  <si>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</si>
  <si>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</si>
  <si>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</si>
  <si>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</si>
  <si>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</si>
  <si>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</si>
  <si>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</si>
  <si>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</si>
  <si>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</si>
  <si>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</si>
  <si>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</si>
  <si>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</si>
  <si>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</si>
  <si>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</si>
  <si>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</si>
  <si>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</si>
  <si>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</si>
  <si>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</si>
  <si>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</si>
  <si>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</si>
  <si>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</si>
  <si>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</si>
  <si>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</si>
  <si>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</si>
  <si>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</si>
  <si>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</si>
  <si>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</si>
  <si>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</si>
  <si>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</si>
  <si>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</si>
  <si>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</si>
  <si>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</si>
  <si>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</si>
  <si>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</si>
  <si>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</si>
  <si>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</si>
  <si>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</si>
  <si>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</si>
  <si>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</si>
  <si>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</si>
  <si>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</si>
  <si>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</si>
  <si>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</si>
  <si>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</si>
  <si>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</si>
  <si>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</si>
  <si>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</si>
  <si>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</si>
  <si>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</si>
  <si>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</si>
  <si>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</si>
  <si>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</si>
  <si>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</si>
  <si>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</si>
  <si>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</si>
  <si>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</si>
  <si>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</si>
  <si>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</si>
  <si>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</si>
  <si>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</si>
  <si>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</si>
  <si>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</si>
  <si>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</si>
  <si>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</si>
  <si>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</si>
  <si>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</si>
  <si>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</si>
  <si>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</si>
  <si>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</si>
  <si>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</si>
  <si>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</si>
  <si>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</si>
  <si>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</si>
  <si>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</si>
  <si>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</si>
  <si>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</si>
  <si>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</si>
  <si>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</si>
  <si>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</si>
  <si>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</si>
  <si>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</si>
  <si>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</si>
  <si>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</si>
  <si>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</si>
  <si>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</si>
  <si>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</si>
  <si>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</si>
  <si>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</si>
  <si>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</si>
  <si>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</si>
  <si>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</si>
  <si>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</si>
  <si>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</si>
  <si>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</si>
  <si>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</si>
  <si>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</si>
  <si>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</si>
  <si>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</si>
  <si>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</si>
  <si>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</si>
  <si>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</si>
  <si>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</si>
  <si>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</si>
  <si>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</si>
  <si>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</si>
  <si>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</si>
  <si>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</si>
  <si>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</si>
  <si>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</si>
  <si>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</si>
  <si>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</si>
  <si>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</si>
  <si>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</si>
  <si>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</si>
  <si>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</si>
  <si>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</si>
  <si>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</si>
  <si>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</si>
  <si>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</si>
  <si>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</si>
  <si>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</si>
  <si>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</si>
  <si>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</si>
  <si>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</si>
  <si>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</si>
  <si>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</si>
  <si>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</si>
  <si>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</si>
  <si>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</si>
  <si>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</si>
  <si>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</si>
  <si>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</si>
  <si>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</si>
  <si>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</si>
  <si>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</si>
  <si>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</si>
  <si>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</si>
  <si>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</si>
  <si>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</si>
  <si>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</si>
  <si>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</si>
  <si>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</si>
  <si>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</si>
  <si>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</si>
  <si>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</si>
  <si>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</si>
  <si>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</si>
  <si>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</si>
  <si>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</si>
  <si>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</si>
  <si>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</si>
  <si>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</si>
  <si>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</si>
  <si>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</si>
  <si>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</si>
  <si>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</si>
  <si>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</si>
  <si>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</si>
  <si>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</si>
  <si>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</si>
  <si>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</si>
  <si>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</si>
  <si>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</si>
  <si>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</si>
  <si>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</si>
  <si>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</si>
  <si>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</si>
  <si>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</si>
  <si>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</si>
  <si>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</si>
  <si>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</si>
  <si>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</si>
  <si>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</si>
  <si>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</si>
  <si>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</si>
  <si>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</si>
  <si>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</si>
  <si>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</si>
  <si>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</si>
  <si>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</si>
  <si>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</si>
  <si>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</si>
  <si>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</si>
  <si>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</si>
  <si>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</si>
  <si>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</si>
  <si>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</si>
  <si>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</si>
  <si>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</si>
  <si>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</si>
  <si>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</si>
  <si>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</si>
  <si>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</si>
  <si>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</si>
  <si>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</si>
  <si>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</si>
  <si>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</si>
  <si>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</si>
  <si>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</si>
  <si>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</si>
  <si>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</si>
  <si>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</si>
  <si>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</si>
  <si>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</si>
  <si>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</si>
  <si>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</si>
  <si>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</si>
  <si>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</si>
  <si>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</si>
  <si>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</si>
  <si>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</si>
  <si>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</si>
  <si>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</si>
  <si>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</si>
  <si>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</si>
  <si>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</si>
  <si>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</si>
  <si>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</si>
  <si>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</si>
  <si>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</si>
  <si>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</si>
  <si>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</si>
  <si>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</si>
  <si>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</si>
  <si>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</si>
  <si>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</si>
  <si>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</si>
  <si>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</si>
  <si>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</si>
  <si>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</si>
  <si>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</si>
  <si>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</si>
  <si>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</si>
  <si>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</si>
  <si>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</si>
  <si>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</si>
  <si>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</si>
  <si>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</si>
  <si>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</si>
  <si>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</si>
  <si>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</si>
  <si>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</si>
  <si>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</si>
  <si>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</si>
  <si>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</si>
  <si>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</si>
  <si>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</si>
  <si>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</si>
  <si>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</si>
  <si>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</si>
  <si>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</si>
  <si>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</si>
  <si>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</si>
  <si>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</si>
  <si>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</si>
  <si>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</si>
  <si>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</si>
  <si>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</si>
  <si>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</si>
  <si>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</si>
  <si>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</si>
  <si>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</si>
  <si>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</si>
  <si>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</si>
  <si>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</si>
  <si>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</si>
  <si>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</si>
  <si>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</si>
  <si>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</si>
  <si>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</si>
  <si>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</si>
  <si>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</si>
  <si>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</si>
  <si>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</si>
  <si>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</si>
  <si>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</si>
  <si>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</si>
  <si>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</si>
  <si>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</si>
  <si>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</si>
  <si>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</si>
  <si>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</si>
  <si>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</si>
  <si>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</si>
  <si>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</si>
  <si>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</si>
  <si>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</si>
  <si>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</si>
  <si>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</si>
  <si>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</si>
  <si>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</si>
  <si>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</si>
  <si>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</si>
  <si>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</si>
  <si>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</si>
  <si>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</si>
  <si>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</si>
  <si>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</si>
  <si>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</si>
  <si>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</si>
  <si>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</si>
  <si>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</si>
  <si>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</si>
  <si>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</si>
  <si>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</si>
  <si>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</si>
  <si>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</si>
  <si>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</si>
  <si>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</si>
  <si>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</si>
  <si>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</si>
  <si>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</si>
  <si>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</si>
  <si>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</si>
  <si>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</si>
  <si>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</si>
  <si>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</si>
  <si>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</si>
  <si>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</si>
  <si>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</si>
  <si>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</si>
  <si>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</si>
  <si>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</si>
  <si>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</si>
  <si>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</si>
  <si>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</si>
  <si>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</si>
  <si>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</si>
  <si>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</si>
  <si>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</si>
  <si>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</si>
  <si>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</si>
  <si>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</si>
  <si>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</si>
  <si>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</si>
  <si>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</si>
  <si>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</si>
  <si>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</si>
  <si>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</si>
  <si>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</si>
  <si>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</si>
  <si>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</si>
  <si>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</si>
  <si>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</si>
  <si>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</si>
  <si>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</si>
  <si>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</si>
  <si>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</si>
  <si>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</si>
  <si>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</si>
  <si>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</si>
  <si>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</si>
  <si>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</si>
  <si>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</si>
  <si>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</si>
  <si>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</si>
  <si>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</si>
  <si>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</si>
  <si>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</si>
  <si>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</si>
  <si>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</si>
  <si>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</si>
  <si>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</si>
  <si>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</si>
  <si>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</si>
  <si>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</si>
  <si>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</si>
  <si>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</si>
  <si>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</si>
  <si>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</si>
  <si>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</si>
  <si>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</si>
  <si>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</si>
  <si>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</si>
  <si>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</si>
  <si>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</si>
  <si>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</si>
  <si>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</si>
  <si>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</si>
  <si>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</si>
  <si>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</si>
  <si>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</si>
  <si>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</si>
  <si>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</si>
  <si>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</si>
  <si>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</si>
  <si>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</si>
  <si>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</si>
  <si>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</si>
  <si>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</si>
  <si>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</si>
  <si>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</si>
  <si>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</si>
  <si>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</si>
  <si>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</si>
  <si>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</si>
  <si>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</si>
  <si>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</si>
  <si>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</si>
  <si>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</si>
  <si>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</si>
  <si>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</si>
  <si>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</si>
  <si>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</si>
  <si>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</si>
  <si>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</si>
  <si>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</si>
  <si>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</si>
  <si>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</si>
  <si>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</si>
  <si>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</si>
  <si>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</si>
  <si>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</si>
  <si>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</si>
  <si>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</si>
  <si>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</si>
  <si>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</si>
  <si>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</si>
  <si>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</si>
  <si>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</si>
  <si>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</si>
  <si>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</si>
  <si>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</si>
  <si>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</si>
  <si>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</si>
  <si>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</si>
  <si>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</si>
  <si>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</si>
  <si>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</si>
  <si>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</si>
  <si>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</si>
  <si>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</si>
  <si>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</si>
  <si>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</si>
  <si>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</si>
  <si>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</si>
  <si>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</si>
  <si>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</si>
  <si>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</si>
  <si>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</si>
  <si>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</si>
  <si>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</si>
  <si>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</si>
  <si>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</si>
  <si>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</si>
  <si>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</si>
  <si>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</si>
  <si>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</si>
  <si>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</si>
  <si>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</si>
  <si>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</si>
  <si>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</si>
  <si>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</si>
  <si>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</si>
  <si>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</si>
  <si>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</si>
  <si>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</si>
  <si>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</si>
  <si>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</si>
  <si>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</si>
  <si>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</si>
  <si>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</si>
  <si>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</si>
  <si>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</si>
  <si>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</si>
  <si>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</si>
  <si>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</si>
  <si>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</si>
  <si>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</si>
  <si>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</si>
  <si>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</si>
  <si>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</si>
  <si>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</si>
  <si>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</si>
  <si>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</si>
  <si>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</si>
  <si>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</si>
  <si>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</si>
  <si>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</si>
  <si>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</si>
  <si>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</si>
  <si>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</si>
  <si>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</si>
  <si>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</si>
  <si>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</si>
  <si>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</si>
  <si>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</si>
  <si>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</si>
  <si>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</si>
  <si>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</si>
  <si>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</si>
  <si>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</si>
  <si>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</si>
  <si>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</si>
  <si>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</si>
  <si>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</si>
  <si>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</si>
  <si>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</si>
  <si>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</si>
  <si>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</si>
  <si>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</si>
  <si>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</si>
  <si>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</si>
  <si>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</si>
  <si>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</si>
  <si>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</si>
  <si>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</si>
  <si>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</si>
  <si>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</si>
  <si>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</si>
  <si>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</si>
  <si>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</si>
  <si>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</si>
  <si>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</si>
  <si>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</si>
  <si>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</si>
  <si>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</si>
  <si>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</si>
  <si>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</si>
  <si>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</si>
  <si>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</si>
  <si>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</si>
  <si>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</si>
  <si>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</si>
  <si>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</si>
  <si>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</si>
  <si>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</si>
  <si>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</si>
  <si>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</si>
  <si>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</si>
  <si>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</si>
  <si>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</si>
  <si>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</si>
  <si>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</si>
  <si>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</si>
  <si>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</si>
  <si>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</si>
  <si>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</si>
  <si>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</si>
  <si>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</si>
  <si>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</si>
  <si>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</si>
  <si>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</si>
  <si>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</si>
  <si>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</si>
  <si>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</si>
  <si>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</si>
  <si>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</si>
  <si>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</si>
  <si>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</si>
  <si>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</si>
  <si>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</si>
  <si>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</si>
  <si>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</si>
  <si>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</si>
  <si>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</si>
  <si>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</si>
  <si>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</si>
  <si>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</si>
  <si>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</si>
  <si>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</si>
  <si>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</si>
  <si>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</si>
  <si>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</si>
  <si>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</si>
  <si>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</si>
  <si>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</si>
  <si>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</si>
  <si>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</si>
  <si>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</si>
  <si>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</si>
  <si>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</si>
  <si>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</si>
  <si>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</si>
  <si>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</si>
  <si>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</si>
  <si>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</si>
  <si>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</si>
  <si>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</si>
  <si>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</si>
  <si>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</si>
  <si>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</si>
  <si>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</si>
  <si>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</si>
  <si>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</si>
  <si>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</si>
  <si>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</si>
  <si>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</si>
  <si>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</si>
  <si>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</si>
  <si>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</si>
  <si>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</si>
  <si>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</si>
  <si>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</si>
  <si>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</si>
  <si>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</si>
  <si>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</si>
  <si>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</si>
  <si>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</si>
  <si>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</si>
  <si>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</si>
  <si>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</si>
  <si>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</si>
  <si>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</si>
  <si>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</si>
  <si>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</si>
  <si>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</si>
  <si>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</si>
  <si>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</si>
  <si>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</si>
  <si>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</si>
  <si>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</si>
  <si>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</si>
  <si>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</si>
  <si>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</si>
  <si>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</si>
  <si>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</si>
  <si>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</si>
  <si>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</si>
  <si>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</si>
  <si>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</si>
  <si>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</si>
  <si>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</si>
  <si>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</si>
  <si>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</si>
  <si>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</si>
  <si>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</si>
  <si>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</si>
  <si>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</si>
  <si>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</si>
  <si>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</si>
  <si>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</si>
  <si>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</si>
  <si>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</si>
  <si>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</si>
  <si>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</si>
  <si>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</si>
  <si>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</si>
  <si>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</si>
  <si>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</si>
  <si>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</si>
  <si>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</si>
  <si>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</si>
  <si>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</si>
  <si>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</si>
  <si>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</si>
  <si>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</si>
  <si>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</si>
  <si>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</si>
  <si>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</si>
  <si>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</si>
  <si>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</si>
  <si>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</si>
  <si>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</si>
  <si>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</si>
  <si>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</si>
  <si>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</si>
  <si>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</si>
  <si>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</si>
  <si>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</si>
  <si>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</si>
  <si>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</si>
  <si>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</si>
  <si>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</si>
  <si>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</si>
  <si>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</si>
  <si>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</si>
  <si>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</si>
  <si>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</si>
  <si>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</si>
  <si>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</si>
  <si>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</si>
  <si>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</si>
  <si>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</si>
  <si>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</si>
  <si>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</si>
  <si>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</si>
  <si>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</si>
  <si>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</si>
  <si>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</si>
  <si>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</si>
  <si>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</si>
  <si>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</si>
  <si>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</si>
  <si>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</si>
  <si>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</si>
  <si>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</si>
  <si>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</si>
  <si>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</si>
  <si>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</si>
  <si>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</si>
  <si>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</si>
  <si>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</si>
  <si>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</si>
  <si>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</si>
  <si>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</si>
  <si>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</si>
  <si>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</si>
  <si>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</si>
  <si>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</si>
  <si>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</si>
  <si>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</si>
  <si>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</si>
  <si>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</si>
  <si>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</si>
  <si>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</si>
  <si>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</si>
  <si>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</si>
  <si>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</si>
  <si>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</si>
  <si>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</si>
  <si>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</si>
  <si>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</si>
  <si>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</si>
  <si>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</si>
  <si>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</si>
  <si>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</si>
  <si>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</si>
  <si>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</si>
  <si>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</si>
  <si>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</si>
  <si>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</si>
  <si>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</si>
  <si>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</si>
  <si>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</si>
  <si>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</si>
  <si>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</si>
  <si>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</si>
  <si>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</si>
  <si>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</si>
  <si>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</si>
  <si>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</si>
  <si>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</si>
  <si>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</si>
  <si>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</si>
  <si>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</si>
  <si>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</si>
  <si>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</si>
  <si>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</si>
  <si>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</si>
  <si>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</si>
  <si>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</si>
  <si>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</si>
  <si>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</si>
  <si>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</si>
  <si>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</si>
  <si>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</si>
  <si>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</si>
  <si>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</si>
  <si>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</si>
  <si>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</si>
  <si>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</si>
  <si>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</si>
  <si>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</si>
  <si>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</si>
  <si>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</si>
  <si>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</si>
  <si>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</si>
  <si>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</si>
  <si>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</si>
  <si>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</si>
  <si>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</si>
  <si>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</si>
  <si>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</si>
  <si>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</si>
  <si>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</si>
  <si>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</si>
  <si>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</si>
  <si>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</si>
  <si>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</si>
  <si>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</si>
  <si>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</si>
  <si>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</si>
  <si>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</si>
  <si>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</si>
  <si>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</si>
  <si>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</si>
  <si>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</si>
  <si>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</si>
  <si>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</si>
  <si>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</si>
  <si>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</si>
  <si>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</si>
  <si>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</si>
  <si>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</si>
  <si>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</si>
  <si>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</si>
  <si>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</si>
  <si>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</si>
  <si>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</si>
  <si>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</si>
  <si>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</si>
  <si>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</si>
  <si>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</si>
  <si>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</si>
  <si>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</si>
  <si>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</si>
  <si>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</si>
  <si>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</si>
  <si>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</si>
  <si>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</si>
  <si>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</si>
  <si>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</si>
  <si>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</si>
  <si>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</si>
  <si>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</si>
  <si>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</si>
  <si>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</si>
  <si>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</si>
  <si>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</si>
  <si>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</si>
  <si>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</si>
  <si>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</si>
  <si>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</si>
  <si>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</si>
  <si>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</si>
  <si>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</si>
  <si>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</si>
  <si>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</si>
  <si>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</si>
  <si>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</si>
  <si>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</si>
  <si>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</si>
  <si>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</si>
  <si>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</si>
  <si>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</si>
  <si>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</si>
  <si>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</si>
  <si>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</si>
  <si>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</si>
  <si>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</si>
  <si>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</si>
  <si>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</si>
  <si>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</si>
  <si>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</si>
  <si>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</si>
  <si>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</si>
  <si>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</si>
  <si>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</si>
  <si>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</si>
  <si>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</si>
  <si>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</si>
  <si>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</si>
  <si>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</si>
  <si>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</si>
  <si>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</si>
  <si>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</si>
  <si>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</si>
  <si>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</si>
  <si>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</si>
  <si>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</si>
  <si>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</si>
  <si>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</si>
  <si>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</si>
  <si>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</si>
  <si>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</si>
  <si>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</si>
  <si>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</si>
  <si>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</si>
  <si>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</si>
  <si>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</si>
  <si>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</si>
  <si>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</si>
  <si>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</si>
  <si>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</si>
  <si>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</si>
  <si>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</si>
  <si>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</si>
  <si>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</si>
  <si>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</si>
  <si>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</si>
  <si>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</si>
  <si>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</si>
  <si>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</si>
  <si>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</si>
  <si>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</si>
  <si>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</si>
  <si>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</si>
  <si>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</si>
  <si>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</si>
  <si>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</si>
  <si>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</si>
  <si>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</si>
  <si>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</si>
  <si>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</si>
  <si>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</si>
  <si>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</si>
  <si>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</si>
  <si>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</si>
  <si>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</si>
  <si>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</si>
  <si>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</si>
  <si>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</si>
  <si>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</si>
  <si>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</si>
  <si>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</si>
  <si>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</si>
  <si>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</si>
  <si>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</si>
  <si>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</si>
  <si>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</si>
  <si>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</si>
  <si>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</si>
  <si>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</si>
  <si>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</si>
  <si>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</si>
  <si>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</si>
  <si>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</si>
  <si>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</si>
  <si>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</si>
  <si>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</si>
  <si>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</si>
  <si>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</si>
  <si>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</si>
  <si>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</si>
  <si>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</si>
  <si>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</si>
  <si>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</si>
  <si>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</si>
  <si>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</si>
  <si>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</si>
  <si>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</si>
  <si>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</si>
  <si>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</si>
  <si>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</si>
  <si>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</si>
  <si>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</si>
  <si>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</si>
  <si>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</si>
  <si>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</si>
  <si>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</si>
  <si>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</si>
  <si>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</si>
  <si>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</si>
  <si>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</si>
  <si>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</si>
  <si>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</si>
  <si>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</si>
  <si>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</si>
  <si>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</si>
  <si>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</si>
  <si>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</si>
  <si>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</si>
  <si>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</si>
  <si>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</si>
  <si>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</si>
  <si>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</si>
  <si>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</si>
  <si>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</si>
  <si>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</si>
  <si>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</si>
  <si>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</si>
  <si>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</si>
  <si>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</si>
  <si>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</si>
  <si>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</si>
  <si>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</si>
  <si>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</si>
  <si>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</si>
  <si>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</si>
  <si>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</si>
  <si>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</si>
  <si>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</si>
  <si>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</si>
  <si>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</si>
  <si>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</si>
  <si>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</si>
  <si>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</si>
  <si>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</si>
  <si>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</si>
  <si>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</si>
  <si>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</si>
  <si>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</si>
  <si>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</si>
  <si>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</si>
  <si>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</si>
  <si>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</si>
  <si>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</si>
  <si>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</si>
  <si>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</si>
  <si>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</si>
  <si>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</si>
  <si>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</si>
  <si>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</si>
  <si>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</si>
  <si>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</si>
  <si>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</si>
  <si>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</si>
  <si>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</si>
  <si>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</si>
  <si>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</si>
  <si>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</si>
  <si>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</si>
  <si>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</si>
  <si>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</si>
  <si>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</si>
  <si>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</si>
  <si>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</si>
  <si>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</si>
  <si>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</si>
  <si>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</si>
  <si>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</si>
  <si>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</si>
  <si>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</si>
  <si>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</si>
  <si>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</si>
  <si>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</si>
  <si>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</si>
  <si>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</si>
  <si>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</si>
  <si>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</si>
  <si>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</si>
  <si>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</si>
  <si>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</si>
  <si>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</si>
  <si>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</si>
  <si>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</si>
  <si>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</si>
  <si>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</si>
  <si>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</si>
  <si>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</si>
  <si>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</si>
  <si>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</si>
  <si>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</si>
  <si>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</si>
  <si>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</si>
  <si>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</si>
  <si>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</si>
  <si>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</si>
  <si>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</si>
  <si>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</si>
  <si>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</si>
  <si>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</si>
  <si>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</si>
  <si>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</si>
  <si>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</si>
  <si>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</si>
  <si>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</si>
  <si>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</si>
  <si>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</si>
  <si>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</si>
  <si>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</si>
  <si>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</si>
  <si>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</si>
  <si>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</si>
  <si>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</si>
  <si>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</si>
  <si>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</si>
  <si>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</si>
  <si>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</si>
  <si>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</si>
  <si>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</si>
  <si>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</si>
  <si>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</si>
  <si>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</si>
  <si>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</si>
  <si>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</si>
  <si>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</si>
  <si>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</si>
  <si>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</si>
  <si>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</si>
  <si>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</si>
  <si>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</si>
  <si>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</si>
  <si>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</si>
  <si>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</si>
  <si>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</si>
  <si>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</si>
  <si>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</si>
  <si>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</si>
  <si>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</si>
  <si>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</si>
  <si>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</si>
  <si>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</si>
  <si>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</si>
  <si>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</si>
  <si>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</si>
  <si>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</si>
  <si>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</si>
  <si>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</si>
  <si>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</si>
  <si>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</si>
  <si>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</si>
  <si>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</si>
  <si>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</si>
  <si>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</si>
  <si>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</si>
  <si>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</si>
  <si>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</si>
  <si>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</si>
  <si>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</si>
  <si>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</si>
  <si>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</si>
  <si>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</si>
  <si>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</si>
  <si>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</si>
  <si>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</si>
  <si>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</si>
  <si>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</si>
  <si>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</si>
  <si>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</si>
  <si>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</si>
  <si>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</si>
  <si>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</si>
  <si>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</si>
  <si>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</si>
  <si>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</si>
  <si>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</si>
  <si>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</si>
  <si>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</si>
  <si>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</si>
  <si>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</si>
  <si>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</si>
  <si>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</si>
  <si>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</si>
  <si>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</si>
  <si>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</si>
  <si>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</si>
  <si>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</si>
  <si>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</si>
  <si>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</si>
  <si>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</si>
  <si>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</si>
  <si>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</si>
  <si>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</si>
  <si>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</si>
  <si>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</si>
  <si>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</si>
  <si>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</si>
  <si>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</si>
  <si>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</si>
  <si>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</si>
  <si>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</si>
  <si>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</si>
  <si>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</si>
  <si>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</si>
  <si>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</si>
  <si>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</si>
  <si>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</si>
  <si>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</si>
  <si>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</si>
  <si>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</si>
  <si>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</si>
  <si>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</si>
  <si>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</si>
  <si>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</si>
  <si>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</si>
  <si>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</si>
  <si>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</si>
  <si>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</si>
  <si>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</si>
  <si>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</si>
  <si>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</si>
  <si>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</si>
  <si>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</si>
  <si>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</si>
  <si>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</si>
  <si>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</si>
  <si>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</si>
  <si>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</si>
  <si>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</si>
  <si>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</si>
  <si>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</si>
  <si>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</si>
  <si>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</si>
  <si>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</si>
  <si>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</si>
  <si>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</si>
  <si>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</si>
  <si>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</si>
  <si>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</si>
  <si>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</si>
  <si>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</si>
  <si>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</si>
  <si>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</si>
  <si>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</si>
  <si>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</si>
  <si>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</si>
  <si>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</si>
  <si>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</si>
  <si>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</si>
  <si>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</si>
  <si>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</si>
  <si>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</si>
  <si>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</si>
  <si>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</si>
  <si>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</si>
  <si>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</si>
  <si>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</si>
  <si>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</si>
  <si>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</si>
  <si>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</si>
  <si>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</si>
  <si>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</si>
  <si>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</si>
  <si>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</si>
  <si>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</si>
  <si>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</si>
  <si>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</si>
  <si>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</si>
  <si>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</si>
  <si>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</si>
  <si>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</si>
  <si>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</si>
  <si>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</si>
  <si>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</si>
  <si>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</si>
  <si>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</si>
  <si>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</si>
  <si>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</si>
  <si>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</si>
  <si>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</si>
  <si>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</si>
  <si>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</si>
  <si>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</si>
  <si>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</si>
  <si>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</si>
  <si>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</si>
  <si>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</si>
  <si>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</si>
  <si>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</si>
  <si>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</si>
  <si>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</si>
  <si>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</si>
  <si>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</si>
  <si>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</si>
  <si>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</si>
  <si>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</si>
  <si>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</si>
  <si>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</si>
  <si>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</si>
  <si>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</si>
  <si>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</si>
  <si>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</si>
  <si>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</si>
  <si>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</si>
  <si>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</si>
  <si>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</si>
  <si>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</si>
  <si>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</si>
  <si>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</si>
  <si>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</si>
  <si>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</si>
  <si>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</si>
  <si>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</si>
  <si>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</si>
  <si>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</si>
  <si>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</si>
  <si>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</si>
  <si>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</si>
  <si>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</si>
  <si>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</si>
  <si>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</si>
  <si>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</si>
  <si>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</si>
  <si>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</si>
  <si>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</si>
  <si>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</si>
  <si>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</si>
  <si>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</si>
  <si>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</si>
  <si>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</si>
  <si>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</si>
  <si>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</si>
  <si>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</si>
  <si>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</si>
  <si>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</si>
  <si>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</si>
  <si>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</si>
  <si>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</si>
  <si>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</si>
  <si>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</si>
  <si>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</si>
  <si>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</si>
  <si>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</si>
  <si>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</si>
  <si>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</si>
  <si>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</si>
  <si>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</si>
  <si>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</si>
  <si>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</si>
  <si>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</si>
  <si>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</si>
  <si>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</si>
  <si>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</si>
  <si>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</si>
  <si>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</si>
  <si>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</si>
  <si>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</si>
  <si>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</si>
  <si>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</si>
  <si>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</si>
  <si>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</si>
  <si>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</si>
  <si>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</si>
  <si>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</si>
  <si>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</si>
  <si>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</si>
  <si>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</si>
  <si>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</si>
  <si>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</si>
  <si>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</si>
  <si>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</si>
  <si>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</si>
  <si>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</si>
  <si>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</si>
  <si>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</si>
  <si>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</si>
  <si>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</si>
  <si>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</si>
  <si>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</si>
  <si>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</si>
  <si>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</si>
  <si>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</si>
  <si>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</si>
  <si>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</si>
  <si>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</si>
  <si>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</si>
  <si>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</si>
  <si>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</si>
  <si>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</si>
  <si>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</si>
  <si>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</si>
  <si>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</si>
  <si>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</si>
  <si>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</si>
  <si>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</si>
  <si>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</si>
  <si>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</si>
  <si>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</si>
  <si>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</si>
  <si>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</si>
  <si>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</si>
  <si>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</si>
  <si>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</si>
  <si>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</si>
  <si>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</si>
  <si>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</si>
  <si>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</si>
  <si>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</si>
  <si>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</si>
  <si>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</si>
  <si>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</si>
  <si>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</si>
  <si>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</si>
  <si>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</si>
  <si>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</si>
  <si>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</si>
  <si>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</si>
  <si>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</si>
  <si>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</si>
  <si>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</si>
  <si>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</si>
  <si>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</si>
  <si>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</si>
  <si>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</si>
  <si>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</si>
  <si>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</si>
  <si>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</si>
  <si>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</si>
  <si>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</si>
  <si>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</si>
  <si>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</si>
  <si>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</si>
  <si>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</si>
  <si>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</si>
  <si>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</si>
  <si>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</si>
  <si>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</si>
  <si>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</si>
  <si>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</si>
  <si>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</si>
  <si>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</si>
  <si>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</si>
  <si>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</si>
  <si>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</si>
  <si>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</si>
  <si>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</si>
  <si>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</si>
  <si>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</si>
  <si>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</si>
  <si>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</si>
  <si>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</si>
  <si>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</si>
  <si>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</si>
  <si>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</si>
  <si>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</si>
  <si>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</si>
  <si>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</si>
  <si>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</si>
  <si>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</si>
  <si>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</si>
  <si>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</si>
  <si>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</si>
  <si>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</si>
  <si>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</si>
  <si>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</si>
  <si>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</si>
  <si>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</si>
  <si>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</si>
  <si>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</si>
  <si>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</si>
  <si>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</si>
  <si>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</si>
  <si>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</si>
  <si>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</si>
  <si>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</si>
  <si>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</si>
  <si>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</si>
  <si>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</si>
  <si>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</si>
  <si>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</si>
  <si>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</si>
  <si>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</si>
  <si>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</si>
  <si>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</si>
  <si>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</si>
  <si>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</si>
  <si>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</si>
  <si>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</si>
  <si>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</si>
  <si>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</si>
  <si>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</si>
  <si>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</si>
  <si>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</si>
  <si>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</si>
  <si>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</si>
  <si>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</si>
  <si>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</si>
  <si>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</si>
  <si>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</si>
  <si>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</si>
  <si>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</si>
  <si>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</si>
  <si>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</si>
  <si>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</si>
  <si>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</si>
  <si>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</si>
  <si>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</si>
  <si>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</si>
  <si>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</si>
  <si>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</si>
  <si>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</si>
  <si>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</si>
  <si>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</si>
  <si>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</si>
  <si>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</si>
  <si>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</si>
  <si>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</si>
  <si>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</si>
  <si>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</si>
  <si>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</si>
  <si>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</si>
  <si>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</si>
  <si>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</si>
  <si>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</si>
  <si>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</si>
  <si>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</si>
  <si>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</si>
  <si>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</si>
  <si>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</si>
  <si>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</si>
  <si>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</si>
  <si>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</si>
  <si>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</si>
  <si>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</si>
  <si>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</si>
  <si>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</si>
  <si>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</si>
  <si>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</si>
  <si>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</si>
  <si>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</si>
  <si>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</si>
  <si>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</si>
  <si>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</si>
  <si>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</si>
  <si>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</si>
  <si>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</si>
  <si>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</si>
  <si>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</si>
  <si>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</si>
  <si>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</si>
  <si>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</si>
  <si>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</si>
  <si>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</si>
  <si>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</si>
  <si>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</si>
  <si>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</si>
  <si>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</si>
  <si>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</si>
  <si>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</si>
  <si>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</si>
  <si>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</si>
  <si>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</si>
  <si>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</si>
  <si>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</si>
  <si>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</si>
  <si>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</si>
  <si>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</si>
  <si>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</si>
  <si>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</si>
  <si>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</si>
  <si>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</si>
  <si>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</si>
  <si>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</si>
  <si>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</si>
  <si>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</si>
  <si>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</si>
  <si>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</si>
  <si>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</si>
  <si>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</si>
  <si>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</si>
  <si>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</si>
  <si>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</si>
  <si>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</si>
  <si>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</si>
  <si>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</si>
  <si>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</si>
  <si>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</si>
  <si>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</si>
  <si>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</si>
  <si>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</si>
  <si>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</si>
  <si>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</si>
  <si>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</si>
  <si>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</si>
  <si>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</si>
  <si>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</si>
  <si>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</si>
  <si>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</si>
  <si>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</si>
  <si>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</si>
  <si>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</si>
  <si>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</si>
  <si>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</si>
  <si>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</si>
  <si>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</si>
  <si>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</si>
  <si>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</si>
  <si>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</si>
  <si>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</si>
  <si>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</si>
  <si>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</si>
  <si>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</si>
  <si>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</si>
  <si>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</si>
  <si>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</si>
  <si>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</si>
  <si>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</si>
  <si>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</si>
  <si>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</si>
  <si>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</si>
  <si>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</si>
  <si>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</si>
  <si>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</si>
  <si>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</si>
  <si>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</si>
  <si>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</si>
  <si>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</si>
  <si>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</si>
  <si>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</si>
  <si>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</si>
  <si>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</si>
  <si>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</si>
  <si>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</si>
  <si>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</si>
  <si>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</si>
  <si>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</si>
  <si>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</si>
  <si>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</si>
  <si>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</si>
  <si>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</si>
  <si>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</si>
  <si>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</si>
  <si>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</si>
  <si>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</si>
  <si>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</si>
  <si>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</si>
  <si>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</si>
  <si>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</si>
  <si>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</si>
  <si>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</si>
  <si>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</si>
  <si>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</si>
  <si>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</si>
  <si>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</si>
  <si>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</si>
  <si>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</si>
  <si>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</si>
  <si>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</si>
  <si>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</si>
  <si>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</si>
  <si>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</si>
  <si>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</si>
  <si>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</si>
  <si>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</si>
  <si>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</si>
  <si>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</si>
  <si>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</si>
  <si>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</si>
  <si>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</si>
  <si>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</si>
  <si>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</si>
  <si>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</si>
  <si>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</si>
  <si>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</si>
  <si>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</si>
  <si>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</si>
  <si>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</si>
  <si>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</si>
  <si>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</si>
  <si>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</si>
  <si>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</si>
  <si>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</si>
  <si>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</si>
  <si>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</si>
  <si>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</si>
  <si>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</si>
  <si>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</si>
  <si>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</si>
  <si>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</si>
  <si>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</si>
  <si>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</si>
  <si>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</si>
  <si>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</si>
  <si>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</si>
  <si>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</si>
  <si>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</si>
  <si>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</si>
  <si>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</si>
  <si>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</si>
  <si>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</si>
  <si>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</si>
  <si>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</si>
  <si>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</si>
  <si>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</si>
  <si>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</si>
  <si>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</si>
  <si>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</si>
  <si>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</si>
  <si>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</si>
  <si>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</si>
  <si>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</si>
  <si>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</si>
  <si>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</si>
  <si>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</si>
  <si>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</si>
  <si>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</si>
  <si>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</si>
  <si>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</si>
  <si>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</si>
  <si>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</si>
  <si>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</si>
  <si>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</si>
  <si>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</si>
  <si>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</si>
  <si>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</si>
  <si>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</si>
  <si>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</si>
  <si>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</si>
  <si>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</si>
  <si>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</si>
  <si>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</si>
  <si>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</si>
  <si>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</si>
  <si>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</si>
  <si>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</si>
  <si>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</si>
  <si>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</si>
  <si>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</si>
  <si>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</si>
  <si>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</si>
  <si>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</si>
  <si>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</si>
  <si>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</si>
  <si>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</si>
  <si>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</si>
  <si>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</si>
  <si>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</si>
  <si>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</si>
  <si>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</si>
  <si>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</si>
  <si>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</si>
  <si>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</si>
  <si>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</si>
  <si>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</si>
  <si>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</si>
  <si>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</si>
  <si>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</si>
  <si>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</si>
  <si>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</si>
  <si>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</si>
  <si>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</si>
  <si>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</si>
  <si>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</si>
  <si>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</si>
  <si>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</si>
  <si>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</si>
  <si>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</si>
  <si>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</si>
  <si>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</si>
  <si>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</si>
  <si>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</si>
  <si>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</si>
  <si>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</si>
  <si>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</si>
  <si>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</si>
  <si>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</si>
  <si>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</si>
  <si>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</si>
  <si>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</si>
  <si>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</si>
  <si>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</si>
  <si>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</si>
  <si>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</si>
  <si>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</si>
  <si>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</si>
  <si>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</si>
  <si>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</si>
  <si>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</si>
  <si>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</si>
  <si>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</si>
  <si>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</si>
  <si>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</si>
  <si>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</si>
  <si>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</si>
  <si>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</si>
  <si>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</si>
  <si>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</si>
  <si>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</si>
  <si>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</si>
  <si>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</si>
  <si>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</si>
  <si>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</si>
  <si>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</si>
  <si>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</si>
  <si>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</si>
  <si>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</si>
  <si>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</si>
  <si>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</si>
  <si>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</si>
  <si>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</si>
  <si>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</si>
  <si>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</si>
  <si>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</si>
  <si>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</si>
  <si>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</si>
  <si>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</si>
  <si>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</si>
  <si>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</si>
  <si>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</si>
  <si>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</si>
  <si>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</si>
  <si>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</si>
  <si>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</si>
  <si>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</si>
  <si>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</si>
  <si>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</si>
  <si>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</si>
  <si>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</si>
  <si>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</si>
  <si>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</si>
  <si>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</si>
  <si>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</si>
  <si>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</si>
  <si>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</si>
  <si>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</si>
  <si>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</si>
  <si>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</si>
  <si>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</si>
  <si>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</si>
  <si>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</si>
  <si>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</si>
  <si>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</si>
  <si>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</si>
  <si>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</si>
  <si>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</si>
  <si>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</si>
  <si>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</si>
  <si>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</si>
  <si>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</si>
  <si>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</si>
  <si>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</si>
  <si>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</si>
  <si>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</si>
  <si>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</si>
  <si>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</si>
  <si>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</si>
  <si>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</si>
  <si>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</si>
  <si>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</si>
  <si>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</si>
  <si>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</si>
  <si>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</si>
  <si>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</si>
  <si>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</si>
  <si>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</si>
  <si>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</si>
  <si>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</si>
  <si>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</si>
  <si>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</si>
  <si>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</si>
  <si>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</si>
  <si>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</si>
  <si>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</si>
  <si>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</si>
  <si>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</si>
  <si>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</si>
  <si>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</si>
  <si>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</si>
  <si>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</si>
  <si>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</si>
  <si>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</si>
  <si>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</si>
  <si>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</si>
  <si>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</si>
  <si>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</si>
  <si>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</si>
  <si>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</si>
  <si>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</si>
  <si>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</si>
  <si>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</si>
  <si>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</si>
  <si>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</si>
  <si>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</si>
  <si>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</si>
  <si>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</si>
  <si>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</si>
  <si>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</si>
  <si>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</si>
  <si>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</si>
  <si>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</si>
  <si>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</si>
  <si>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</si>
  <si>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</si>
  <si>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</si>
  <si>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</si>
  <si>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</si>
  <si>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</si>
  <si>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</si>
  <si>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</si>
  <si>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</si>
  <si>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</si>
  <si>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</si>
  <si>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</si>
  <si>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</si>
  <si>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</si>
  <si>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</si>
  <si>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</si>
  <si>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</si>
  <si>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</si>
  <si>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</si>
  <si>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</si>
  <si>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</si>
  <si>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</si>
  <si>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</si>
  <si>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</si>
  <si>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</si>
  <si>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</si>
  <si>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</si>
  <si>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</si>
  <si>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</si>
  <si>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</si>
  <si>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</si>
  <si>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</si>
  <si>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</si>
  <si>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</si>
  <si>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</si>
  <si>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</si>
  <si>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</si>
  <si>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</si>
  <si>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</si>
  <si>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</si>
  <si>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</si>
  <si>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</si>
  <si>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</si>
  <si>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</si>
  <si>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</si>
  <si>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</si>
  <si>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</si>
  <si>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</si>
  <si>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</si>
  <si>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</si>
  <si>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</si>
  <si>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</si>
  <si>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</si>
  <si>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</si>
  <si>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</si>
  <si>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</si>
  <si>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</si>
  <si>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</si>
  <si>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</si>
  <si>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</si>
  <si>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</si>
  <si>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</si>
  <si>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</si>
  <si>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</si>
  <si>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</si>
  <si>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</si>
  <si>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</si>
  <si>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</si>
  <si>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</si>
  <si>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</si>
  <si>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</si>
  <si>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</si>
  <si>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</si>
  <si>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</si>
  <si>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</si>
  <si>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</si>
  <si>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</si>
  <si>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</si>
  <si>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</si>
  <si>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</si>
  <si>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</si>
  <si>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</si>
  <si>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</si>
  <si>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</si>
  <si>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</si>
  <si>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</si>
  <si>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</si>
  <si>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</si>
  <si>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</si>
  <si>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</si>
  <si>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</si>
  <si>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</si>
  <si>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</si>
  <si>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</si>
  <si>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</si>
  <si>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</si>
  <si>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</si>
  <si>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</si>
  <si>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</si>
  <si>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</si>
  <si>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</si>
  <si>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</si>
  <si>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</si>
  <si>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</si>
  <si>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</si>
  <si>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</si>
  <si>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</si>
  <si>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</si>
  <si>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</si>
  <si>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</si>
  <si>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</si>
  <si>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</si>
  <si>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</si>
  <si>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</si>
  <si>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</si>
  <si>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</si>
  <si>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</si>
  <si>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</si>
  <si>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</si>
  <si>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</si>
  <si>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</si>
  <si>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</si>
  <si>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</si>
  <si>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</si>
  <si>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</si>
  <si>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</si>
  <si>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</si>
  <si>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</si>
  <si>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</si>
  <si>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</si>
  <si>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</si>
  <si>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</si>
  <si>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</si>
  <si>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</si>
  <si>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</si>
  <si>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</si>
  <si>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</si>
  <si>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</si>
  <si>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</si>
  <si>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</si>
  <si>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</si>
  <si>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</si>
  <si>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</si>
  <si>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</si>
  <si>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</si>
  <si>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</si>
  <si>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</si>
  <si>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</si>
  <si>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</si>
  <si>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</si>
  <si>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</si>
  <si>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</si>
  <si>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</si>
  <si>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</si>
  <si>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</si>
  <si>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</si>
  <si>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</si>
  <si>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</si>
  <si>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</si>
  <si>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</si>
  <si>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</si>
  <si>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</si>
  <si>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</si>
  <si>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</si>
  <si>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</si>
  <si>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</si>
  <si>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</si>
  <si>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</si>
  <si>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</si>
  <si>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</si>
  <si>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</si>
  <si>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</si>
  <si>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</si>
  <si>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</si>
  <si>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</si>
  <si>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</si>
  <si>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</si>
  <si>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</si>
  <si>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</si>
  <si>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</si>
  <si>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</si>
  <si>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</si>
  <si>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</si>
  <si>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</si>
  <si>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</si>
  <si>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</si>
  <si>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</si>
  <si>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</si>
  <si>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</si>
  <si>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</si>
  <si>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</si>
  <si>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</si>
  <si>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</si>
  <si>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</si>
  <si>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</si>
  <si>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</si>
  <si>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</si>
  <si>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</si>
  <si>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</si>
  <si>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</si>
  <si>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</si>
  <si>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</si>
  <si>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</si>
  <si>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</si>
  <si>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</si>
  <si>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</si>
  <si>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</si>
  <si>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</si>
  <si>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</si>
  <si>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</si>
  <si>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</si>
  <si>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</si>
  <si>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</si>
  <si>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</si>
  <si>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</si>
  <si>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</si>
  <si>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</si>
  <si>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</si>
  <si>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</si>
  <si>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</si>
  <si>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</si>
  <si>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</si>
  <si>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</si>
  <si>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</si>
  <si>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</si>
  <si>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</si>
  <si>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</si>
  <si>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</si>
  <si>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</si>
  <si>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</si>
  <si>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</si>
  <si>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</si>
  <si>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</si>
  <si>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</si>
  <si>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</si>
  <si>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</si>
  <si>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</si>
  <si>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</si>
  <si>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</si>
  <si>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</si>
  <si>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</si>
  <si>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</si>
  <si>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</si>
  <si>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</si>
  <si>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</si>
  <si>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</si>
  <si>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</si>
  <si>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</si>
  <si>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</si>
  <si>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</si>
  <si>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</si>
  <si>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</si>
  <si>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</si>
  <si>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</si>
  <si>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</si>
  <si>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</si>
  <si>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</si>
  <si>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</si>
  <si>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</si>
  <si>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</si>
  <si>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</si>
  <si>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</si>
  <si>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</si>
  <si>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</si>
  <si>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</si>
  <si>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</si>
  <si>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</si>
  <si>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</si>
  <si>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</si>
  <si>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</si>
  <si>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</si>
  <si>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</si>
  <si>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</si>
  <si>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</si>
  <si>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</si>
  <si>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</si>
  <si>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</si>
  <si>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</si>
  <si>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</si>
  <si>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</si>
  <si>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</si>
  <si>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</si>
  <si>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</si>
  <si>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</si>
  <si>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</si>
  <si>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</si>
  <si>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</si>
  <si>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</si>
  <si>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</si>
  <si>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</si>
  <si>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</si>
  <si>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</si>
  <si>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</si>
  <si>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</si>
  <si>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</si>
  <si>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</si>
  <si>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</si>
  <si>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</si>
  <si>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</si>
  <si>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</si>
  <si>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</si>
  <si>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</si>
  <si>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</si>
  <si>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</si>
  <si>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</si>
  <si>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</si>
  <si>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</si>
  <si>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</si>
  <si>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</si>
  <si>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</si>
  <si>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</si>
  <si>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</si>
  <si>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</si>
  <si>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</si>
  <si>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</si>
  <si>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</si>
  <si>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</si>
  <si>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</si>
  <si>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</si>
  <si>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</si>
  <si>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</si>
  <si>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</si>
  <si>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</si>
  <si>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</si>
  <si>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</si>
  <si>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</si>
  <si>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</si>
  <si>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</si>
  <si>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</si>
  <si>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</si>
  <si>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</si>
  <si>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</si>
  <si>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</si>
  <si>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</si>
  <si>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</si>
  <si>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</si>
  <si>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</si>
  <si>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</si>
  <si>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</si>
  <si>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</si>
  <si>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</si>
  <si>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</si>
  <si>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</si>
  <si>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</si>
  <si>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</si>
  <si>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</si>
  <si>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</si>
  <si>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</si>
  <si>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</si>
  <si>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</si>
  <si>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</si>
  <si>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</si>
  <si>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</si>
  <si>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</si>
  <si>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</si>
  <si>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</si>
  <si>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</si>
  <si>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</si>
  <si>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</si>
  <si>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</si>
  <si>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</si>
  <si>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</si>
  <si>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</si>
  <si>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</si>
  <si>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</si>
  <si>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</si>
  <si>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</si>
  <si>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</si>
  <si>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</si>
  <si>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</si>
  <si>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</si>
  <si>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</si>
  <si>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</si>
  <si>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</si>
  <si>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</si>
  <si>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</si>
  <si>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</si>
  <si>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</si>
  <si>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</si>
  <si>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</si>
  <si>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</si>
  <si>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</si>
  <si>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</si>
  <si>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</si>
  <si>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</si>
  <si>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</si>
  <si>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</si>
  <si>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</si>
  <si>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</si>
  <si>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</si>
  <si>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</si>
  <si>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</si>
  <si>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</si>
  <si>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</si>
  <si>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</si>
  <si>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</si>
  <si>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</si>
  <si>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</si>
  <si>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</si>
  <si>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</si>
  <si>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</si>
  <si>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</si>
  <si>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</si>
  <si>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</si>
  <si>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</si>
  <si>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</si>
  <si>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</si>
  <si>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</si>
  <si>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</si>
  <si>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</si>
  <si>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</si>
  <si>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</si>
  <si>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</si>
  <si>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</si>
  <si>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</si>
  <si>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</si>
  <si>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</si>
  <si>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</si>
  <si>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</si>
  <si>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</si>
  <si>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</si>
  <si>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</si>
  <si>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</si>
  <si>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</si>
  <si>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</si>
  <si>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</si>
  <si>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</si>
  <si>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</si>
  <si>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</si>
  <si>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</si>
  <si>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</si>
  <si>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</si>
  <si>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</si>
  <si>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</si>
  <si>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</si>
  <si>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</si>
  <si>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</si>
  <si>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</si>
  <si>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</si>
  <si>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</si>
  <si>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</si>
  <si>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</si>
  <si>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</si>
  <si>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</si>
  <si>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</si>
  <si>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</si>
  <si>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</si>
  <si>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</si>
  <si>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</si>
  <si>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</si>
  <si>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</si>
  <si>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</si>
  <si>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</si>
  <si>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</si>
  <si>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</si>
  <si>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</si>
  <si>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</si>
  <si>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</si>
  <si>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</si>
  <si>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</si>
  <si>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</si>
  <si>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</si>
  <si>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</si>
  <si>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</si>
  <si>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</si>
  <si>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</si>
  <si>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</si>
  <si>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</si>
  <si>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</si>
  <si>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</si>
  <si>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</si>
  <si>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</si>
  <si>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</si>
  <si>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</si>
  <si>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</si>
  <si>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</si>
  <si>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</si>
  <si>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</si>
  <si>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</si>
  <si>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</si>
  <si>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</si>
  <si>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</si>
  <si>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</si>
  <si>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</si>
  <si>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</si>
  <si>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</si>
  <si>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</si>
  <si>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</si>
  <si>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</si>
  <si>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</si>
  <si>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</si>
  <si>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</si>
  <si>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</si>
  <si>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</si>
  <si>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</si>
  <si>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</si>
  <si>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</si>
  <si>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</si>
  <si>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</si>
  <si>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</si>
  <si>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</si>
  <si>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</si>
  <si>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</si>
  <si>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</si>
  <si>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</si>
  <si>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</si>
  <si>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</si>
  <si>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</si>
  <si>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</si>
  <si>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</si>
  <si>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</si>
  <si>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</si>
  <si>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</si>
  <si>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</si>
  <si>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</si>
  <si>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</si>
  <si>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</si>
  <si>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</si>
  <si>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</si>
  <si>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</si>
  <si>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</si>
  <si>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</si>
  <si>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</si>
  <si>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</si>
  <si>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</si>
  <si>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</si>
  <si>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</si>
  <si>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</si>
  <si>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</si>
  <si>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</si>
  <si>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</si>
  <si>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</si>
  <si>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</si>
  <si>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</si>
  <si>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</si>
  <si>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</si>
  <si>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</si>
  <si>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</si>
  <si>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</si>
  <si>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</si>
  <si>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</si>
  <si>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</si>
  <si>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</si>
  <si>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</si>
  <si>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</si>
  <si>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</si>
  <si>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</si>
  <si>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</si>
  <si>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</si>
  <si>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</si>
  <si>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</si>
  <si>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</si>
  <si>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</si>
  <si>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</si>
  <si>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</si>
  <si>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</si>
  <si>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</si>
  <si>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</si>
  <si>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</si>
  <si>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</si>
  <si>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</si>
  <si>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</si>
  <si>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</si>
  <si>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</si>
  <si>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</si>
  <si>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</si>
  <si>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</si>
  <si>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</si>
  <si>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</si>
  <si>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</si>
  <si>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</si>
  <si>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</si>
  <si>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</si>
  <si>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</si>
  <si>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</si>
  <si>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</si>
  <si>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</si>
  <si>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</si>
  <si>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</si>
  <si>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</si>
  <si>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</si>
  <si>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</si>
  <si>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</si>
  <si>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</si>
  <si>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</si>
  <si>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</si>
  <si>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</si>
  <si>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</si>
  <si>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</si>
  <si>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</si>
  <si>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</si>
  <si>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</si>
  <si>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</si>
  <si>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</si>
  <si>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</si>
  <si>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</si>
  <si>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</si>
  <si>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</si>
  <si>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</si>
  <si>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</si>
  <si>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</si>
  <si>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</si>
  <si>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</si>
  <si>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</si>
  <si>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</si>
  <si>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</si>
  <si>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</si>
  <si>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</si>
  <si>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</si>
  <si>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</si>
  <si>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</si>
  <si>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</si>
  <si>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</si>
  <si>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</si>
  <si>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</si>
  <si>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</si>
  <si>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</si>
  <si>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</si>
  <si>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</si>
  <si>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</si>
  <si>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</si>
  <si>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</si>
  <si>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</si>
  <si>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</si>
  <si>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</si>
  <si>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</si>
  <si>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</si>
  <si>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</si>
  <si>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</si>
  <si>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</si>
  <si>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</si>
  <si>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</si>
  <si>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</si>
  <si>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</si>
  <si>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</si>
  <si>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</si>
  <si>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</si>
  <si>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</si>
  <si>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</si>
  <si>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</si>
  <si>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</si>
  <si>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</si>
  <si>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</si>
  <si>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</si>
  <si>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</si>
  <si>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</si>
  <si>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</si>
  <si>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</si>
  <si>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</si>
  <si>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</si>
  <si>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</si>
  <si>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</si>
  <si>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</si>
  <si>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</si>
  <si>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</si>
  <si>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</si>
  <si>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</si>
  <si>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</si>
  <si>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</si>
  <si>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</si>
  <si>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</si>
  <si>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</si>
  <si>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</si>
  <si>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</si>
  <si>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</si>
  <si>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</si>
  <si>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</si>
  <si>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</si>
  <si>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</si>
  <si>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</si>
  <si>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</si>
  <si>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</si>
  <si>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</si>
  <si>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</si>
  <si>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</si>
  <si>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</si>
  <si>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</si>
  <si>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</si>
  <si>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</si>
  <si>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</si>
  <si>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</si>
  <si>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</si>
  <si>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</si>
  <si>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</si>
  <si>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</si>
  <si>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</si>
  <si>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</si>
  <si>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</si>
  <si>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</si>
  <si>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</si>
  <si>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</si>
  <si>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</si>
  <si>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</si>
  <si>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</si>
  <si>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</si>
  <si>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</si>
  <si>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</si>
  <si>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</si>
  <si>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</si>
  <si>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</si>
  <si>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</si>
  <si>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</si>
  <si>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</si>
  <si>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</si>
  <si>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</si>
  <si>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</si>
  <si>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</si>
  <si>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</si>
  <si>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</si>
  <si>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</si>
  <si>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</si>
  <si>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</si>
  <si>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</si>
  <si>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</si>
  <si>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</si>
  <si>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</si>
  <si>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</si>
  <si>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</si>
  <si>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</si>
  <si>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</si>
  <si>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</si>
  <si>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</si>
  <si>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</si>
  <si>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</si>
  <si>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</si>
  <si>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</si>
  <si>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</si>
  <si>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</si>
  <si>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</si>
  <si>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</si>
  <si>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</si>
  <si>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</si>
  <si>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</si>
  <si>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</si>
  <si>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</si>
  <si>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</si>
  <si>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</si>
  <si>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</si>
  <si>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</si>
  <si>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</si>
  <si>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</si>
  <si>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</si>
  <si>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</si>
  <si>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</si>
  <si>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</si>
  <si>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</si>
  <si>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</si>
  <si>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</si>
  <si>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</si>
  <si>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</si>
  <si>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</si>
  <si>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</si>
  <si>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</si>
  <si>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</si>
  <si>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</si>
  <si>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</si>
  <si>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</si>
  <si>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</si>
  <si>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</si>
  <si>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</si>
  <si>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</si>
  <si>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</si>
  <si>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</si>
  <si>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</si>
  <si>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</si>
  <si>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</si>
  <si>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</si>
  <si>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</si>
  <si>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</si>
  <si>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</si>
  <si>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</si>
  <si>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</si>
  <si>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</si>
  <si>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</si>
  <si>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</si>
  <si>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</si>
  <si>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</si>
  <si>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</si>
  <si>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</si>
  <si>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</si>
  <si>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</si>
  <si>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</si>
  <si>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</si>
  <si>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</si>
  <si>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</si>
  <si>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</si>
  <si>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</si>
  <si>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</si>
  <si>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</si>
  <si>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</si>
  <si>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</si>
  <si>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</si>
  <si>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</si>
  <si>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</si>
  <si>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</si>
  <si>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</si>
  <si>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</si>
  <si>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</si>
  <si>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</si>
  <si>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</si>
  <si>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</si>
  <si>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</si>
  <si>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</si>
  <si>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</si>
  <si>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</si>
  <si>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</si>
  <si>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</si>
  <si>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</si>
  <si>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</si>
  <si>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</si>
  <si>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</si>
  <si>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</si>
  <si>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</si>
  <si>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</si>
  <si>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</si>
  <si>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</si>
  <si>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</si>
  <si>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</si>
  <si>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</si>
  <si>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</si>
  <si>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</si>
  <si>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</si>
  <si>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</si>
  <si>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</si>
  <si>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</si>
  <si>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</si>
  <si>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</si>
  <si>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</si>
  <si>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</si>
  <si>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</si>
  <si>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</si>
  <si>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</si>
  <si>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</si>
  <si>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</si>
  <si>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</si>
  <si>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</si>
  <si>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</si>
  <si>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</si>
  <si>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</si>
  <si>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</si>
  <si>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</si>
  <si>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</si>
  <si>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</si>
  <si>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</si>
  <si>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</si>
  <si>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</si>
  <si>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</si>
  <si>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</si>
  <si>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</si>
  <si>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</si>
  <si>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</si>
  <si>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</si>
  <si>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</si>
  <si>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</si>
  <si>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</si>
  <si>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</si>
  <si>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</si>
  <si>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</si>
  <si>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</si>
  <si>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</si>
  <si>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</si>
  <si>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</si>
  <si>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</si>
  <si>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</si>
  <si>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</si>
  <si>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</si>
  <si>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</si>
  <si>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</si>
  <si>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</si>
  <si>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</si>
  <si>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</si>
  <si>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</si>
  <si>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</si>
  <si>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</si>
  <si>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</si>
  <si>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</si>
  <si>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</si>
  <si>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</si>
  <si>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</si>
  <si>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</si>
  <si>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</si>
  <si>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</si>
  <si>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</si>
  <si>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</si>
  <si>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</si>
  <si>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</si>
  <si>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</si>
  <si>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</si>
  <si>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</si>
  <si>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</si>
  <si>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</si>
  <si>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</si>
  <si>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</si>
  <si>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</si>
  <si>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</si>
  <si>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</si>
  <si>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</si>
  <si>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</si>
  <si>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</si>
  <si>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</si>
  <si>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</si>
  <si>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</si>
  <si>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</si>
  <si>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</si>
  <si>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</si>
  <si>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</si>
  <si>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</si>
  <si>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</si>
  <si>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</si>
  <si>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</si>
  <si>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</si>
  <si>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</si>
  <si>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</si>
  <si>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</si>
  <si>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</si>
  <si>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</si>
  <si>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</si>
  <si>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</si>
  <si>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</si>
  <si>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</si>
  <si>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</si>
  <si>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</si>
  <si>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</si>
  <si>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</si>
  <si>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</si>
  <si>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</si>
  <si>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</si>
  <si>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</si>
  <si>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</si>
  <si>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</si>
  <si>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</si>
  <si>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</si>
  <si>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</si>
  <si>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</si>
  <si>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</si>
  <si>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</si>
  <si>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</si>
  <si>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</si>
  <si>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</si>
  <si>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</si>
  <si>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</si>
  <si>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</si>
  <si>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</si>
  <si>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</si>
  <si>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</si>
  <si>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</si>
  <si>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</si>
  <si>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</si>
  <si>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</si>
  <si>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</si>
  <si>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</si>
  <si>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</si>
  <si>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</si>
  <si>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</si>
  <si>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</si>
  <si>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</si>
  <si>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</si>
  <si>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</si>
  <si>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</si>
  <si>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</si>
  <si>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</si>
  <si>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</si>
  <si>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</si>
  <si>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</si>
  <si>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</si>
  <si>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</si>
  <si>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</si>
  <si>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</si>
  <si>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</si>
  <si>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</si>
  <si>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</si>
  <si>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</si>
  <si>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</si>
  <si>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</si>
  <si>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</si>
  <si>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</si>
  <si>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</si>
  <si>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</si>
  <si>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</si>
  <si>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</si>
  <si>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</si>
  <si>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</si>
  <si>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</si>
  <si>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</si>
  <si>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</si>
  <si>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</si>
  <si>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</si>
  <si>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</si>
  <si>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</si>
  <si>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</si>
  <si>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</si>
  <si>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</si>
  <si>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</si>
  <si>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</si>
  <si>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</si>
  <si>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</si>
  <si>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</si>
  <si>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</si>
  <si>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</si>
  <si>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</si>
  <si>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</si>
  <si>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</si>
  <si>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</si>
  <si>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</si>
  <si>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</si>
  <si>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</si>
  <si>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</si>
  <si>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</si>
  <si>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</si>
  <si>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</si>
  <si>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</si>
  <si>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</si>
  <si>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</si>
  <si>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</si>
  <si>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</si>
  <si>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</si>
  <si>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</si>
  <si>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</si>
  <si>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</si>
  <si>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</si>
  <si>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</si>
  <si>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</si>
  <si>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</si>
  <si>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</si>
  <si>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</si>
  <si>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</si>
  <si>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</si>
  <si>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</si>
  <si>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</si>
  <si>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</si>
  <si>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</si>
  <si>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</si>
  <si>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</si>
  <si>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</si>
  <si>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</si>
  <si>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</si>
  <si>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</si>
  <si>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</si>
  <si>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</si>
  <si>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</si>
  <si>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</si>
  <si>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</si>
  <si>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</si>
  <si>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</si>
  <si>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</si>
  <si>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</si>
  <si>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</si>
  <si>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</si>
  <si>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</si>
  <si>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</si>
  <si>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</si>
  <si>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</si>
  <si>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</si>
  <si>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</si>
  <si>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</si>
  <si>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</si>
  <si>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</si>
  <si>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</si>
  <si>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</si>
  <si>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</si>
  <si>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</si>
  <si>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</si>
  <si>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</si>
  <si>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</si>
  <si>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</si>
  <si>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</si>
  <si>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</si>
  <si>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</si>
  <si>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</si>
  <si>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</si>
  <si>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</si>
  <si>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</si>
  <si>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</si>
  <si>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</si>
  <si>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</si>
  <si>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</si>
  <si>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</si>
  <si>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</si>
  <si>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</si>
  <si>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</si>
  <si>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</si>
  <si>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</si>
  <si>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</si>
  <si>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</si>
  <si>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</si>
  <si>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</si>
  <si>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</si>
  <si>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</si>
  <si>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</si>
  <si>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</si>
  <si>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</si>
  <si>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</si>
  <si>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</si>
  <si>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</si>
  <si>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</si>
  <si>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</si>
  <si>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</si>
  <si>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</si>
  <si>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</si>
  <si>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</si>
  <si>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</si>
  <si>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</si>
  <si>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</si>
  <si>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</si>
  <si>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</si>
  <si>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</si>
  <si>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</si>
  <si>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</si>
  <si>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</si>
  <si>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</si>
  <si>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</si>
  <si>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</si>
  <si>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</si>
  <si>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</si>
  <si>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</si>
  <si>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</si>
  <si>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</si>
  <si>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</si>
  <si>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</si>
  <si>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</si>
  <si>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</si>
  <si>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</si>
  <si>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</si>
  <si>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</si>
  <si>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</si>
  <si>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</si>
  <si>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</si>
  <si>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</si>
  <si>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</si>
  <si>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</si>
  <si>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</si>
  <si>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</si>
  <si>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</si>
  <si>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</si>
  <si>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</si>
  <si>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</si>
  <si>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</si>
  <si>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</si>
  <si>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</si>
  <si>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</si>
  <si>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</si>
  <si>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</si>
  <si>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</si>
  <si>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</si>
  <si>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</si>
  <si>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</si>
  <si>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</si>
  <si>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</si>
  <si>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</si>
  <si>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</si>
  <si>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</si>
  <si>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</si>
  <si>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</si>
  <si>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</si>
  <si>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</si>
  <si>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</si>
  <si>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</si>
  <si>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</si>
  <si>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</si>
  <si>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</si>
  <si>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</si>
  <si>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</si>
  <si>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</si>
  <si>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</si>
  <si>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</si>
  <si>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</si>
  <si>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</si>
  <si>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</si>
  <si>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</si>
  <si>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</si>
  <si>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</si>
  <si>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</si>
  <si>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</si>
  <si>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</si>
  <si>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</si>
  <si>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</si>
  <si>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</si>
  <si>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</si>
  <si>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</si>
  <si>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</si>
  <si>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</si>
  <si>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</si>
  <si>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</si>
  <si>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</si>
  <si>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</si>
  <si>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</si>
  <si>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</si>
  <si>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</si>
  <si>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</si>
  <si>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</si>
  <si>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</si>
  <si>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</si>
  <si>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</si>
  <si>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</si>
  <si>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</si>
  <si>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</si>
  <si>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</si>
  <si>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</si>
  <si>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</si>
  <si>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</si>
  <si>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</si>
  <si>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</si>
  <si>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</si>
  <si>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</si>
  <si>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</si>
  <si>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</si>
  <si>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</si>
  <si>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</si>
  <si>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</si>
  <si>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</si>
  <si>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</si>
  <si>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</si>
  <si>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</si>
  <si>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</si>
  <si>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</si>
  <si>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</si>
  <si>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</si>
  <si>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</si>
  <si>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</si>
  <si>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</si>
  <si>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</si>
  <si>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</si>
  <si>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</si>
  <si>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</si>
  <si>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</si>
  <si>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</si>
  <si>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</si>
  <si>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</si>
  <si>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</si>
  <si>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</si>
  <si>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</si>
  <si>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</si>
  <si>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</si>
  <si>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</si>
  <si>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</si>
  <si>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</si>
  <si>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</si>
  <si>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</si>
  <si>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</si>
  <si>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</si>
  <si>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</si>
  <si>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</si>
  <si>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</si>
  <si>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</si>
  <si>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</si>
  <si>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</si>
  <si>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</si>
  <si>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</si>
  <si>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</si>
  <si>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</si>
  <si>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</si>
  <si>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</si>
  <si>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</si>
  <si>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</si>
  <si>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</si>
  <si>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</si>
  <si>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</si>
  <si>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</si>
  <si>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</si>
  <si>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</si>
  <si>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</si>
  <si>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</si>
  <si>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</si>
  <si>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</si>
  <si>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</si>
  <si>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</si>
  <si>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</si>
  <si>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</si>
  <si>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</si>
  <si>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</si>
  <si>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</si>
  <si>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</si>
  <si>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</si>
  <si>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</si>
  <si>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</si>
  <si>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</si>
  <si>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</si>
  <si>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</si>
  <si>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</si>
  <si>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</si>
  <si>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</si>
  <si>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</si>
  <si>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</si>
  <si>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</si>
  <si>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</si>
  <si>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</si>
  <si>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</si>
  <si>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</si>
  <si>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</si>
  <si>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</si>
  <si>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</si>
  <si>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</si>
  <si>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</si>
  <si>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</si>
  <si>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</si>
  <si>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</si>
  <si>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</si>
  <si>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</si>
  <si>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</si>
  <si>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</si>
  <si>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</si>
  <si>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</si>
  <si>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</si>
  <si>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</si>
  <si>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</si>
  <si>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</si>
  <si>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</si>
  <si>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</si>
  <si>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</si>
  <si>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</si>
  <si>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</si>
  <si>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</si>
  <si>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</si>
  <si>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</si>
  <si>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</si>
  <si>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</si>
  <si>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</si>
  <si>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</si>
  <si>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</si>
  <si>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</si>
  <si>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</si>
  <si>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</si>
  <si>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</si>
  <si>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</si>
  <si>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</si>
  <si>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</si>
  <si>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</si>
  <si>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</si>
  <si>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</si>
  <si>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</si>
  <si>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</si>
  <si>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</si>
  <si>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</si>
  <si>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</si>
  <si>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</si>
  <si>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</si>
  <si>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</si>
  <si>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</si>
  <si>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</si>
  <si>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</si>
  <si>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</si>
  <si>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</si>
  <si>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</si>
  <si>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</si>
  <si>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</si>
  <si>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</si>
  <si>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</si>
  <si>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</si>
  <si>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</si>
  <si>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</si>
  <si>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</si>
  <si>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</si>
  <si>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</si>
  <si>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</si>
  <si>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</si>
  <si>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</si>
  <si>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</si>
  <si>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</si>
  <si>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</si>
  <si>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</si>
  <si>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</si>
  <si>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</si>
  <si>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</si>
  <si>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</si>
  <si>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</si>
  <si>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</si>
  <si>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</si>
  <si>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</si>
  <si>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</si>
  <si>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</si>
  <si>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</si>
  <si>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</si>
  <si>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</si>
  <si>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</si>
  <si>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</si>
  <si>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</si>
  <si>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</si>
  <si>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</si>
  <si>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</si>
  <si>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</si>
  <si>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</si>
  <si>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</si>
  <si>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</si>
  <si>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</si>
  <si>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</si>
  <si>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</si>
  <si>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</si>
  <si>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</si>
  <si>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</si>
  <si>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</si>
  <si>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</si>
  <si>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</si>
  <si>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</si>
  <si>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</si>
  <si>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</si>
  <si>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</si>
  <si>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</si>
  <si>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</si>
  <si>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</si>
  <si>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</si>
  <si>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</si>
  <si>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</si>
  <si>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</si>
  <si>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</si>
  <si>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</si>
  <si>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</si>
  <si>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</si>
  <si>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</si>
  <si>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</si>
  <si>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</si>
  <si>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</si>
  <si>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</si>
  <si>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</si>
  <si>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</si>
  <si>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</si>
  <si>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</si>
  <si>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</si>
  <si>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</si>
  <si>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</si>
  <si>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</si>
  <si>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</si>
  <si>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</si>
  <si>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</si>
  <si>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</si>
  <si>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</si>
  <si>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</si>
  <si>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</si>
  <si>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</si>
  <si>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</si>
  <si>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</si>
  <si>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</si>
  <si>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</si>
  <si>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</si>
  <si>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</si>
  <si>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</si>
  <si>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</si>
  <si>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</si>
  <si>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</si>
  <si>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</si>
  <si>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</si>
  <si>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</si>
  <si>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</si>
  <si>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</si>
  <si>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</si>
  <si>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</si>
  <si>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</si>
  <si>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</si>
  <si>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</si>
  <si>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</si>
  <si>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</si>
  <si>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</si>
  <si>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</si>
  <si>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</si>
  <si>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</si>
  <si>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</si>
  <si>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</si>
  <si>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</si>
  <si>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</si>
  <si>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</si>
  <si>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</si>
  <si>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</si>
  <si>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</si>
  <si>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</si>
  <si>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</si>
  <si>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</si>
  <si>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</si>
  <si>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</si>
  <si>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</si>
  <si>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</si>
  <si>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</si>
  <si>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</si>
  <si>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</si>
  <si>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</si>
  <si>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</si>
  <si>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</si>
  <si>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</si>
  <si>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</si>
  <si>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</si>
  <si>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</si>
  <si>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</si>
  <si>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</si>
  <si>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</si>
  <si>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</si>
  <si>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</si>
  <si>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</si>
  <si>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</si>
  <si>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</si>
  <si>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</si>
  <si>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</si>
  <si>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</si>
  <si>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</si>
  <si>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</si>
  <si>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</si>
  <si>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</si>
  <si>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</si>
  <si>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</si>
  <si>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</si>
  <si>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</si>
  <si>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</si>
  <si>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</si>
  <si>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</si>
  <si>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</si>
  <si>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</si>
  <si>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</si>
  <si>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</si>
  <si>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</si>
  <si>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</si>
  <si>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</si>
  <si>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</si>
  <si>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</si>
  <si>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</si>
  <si>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</si>
  <si>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</si>
  <si>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</si>
  <si>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</si>
  <si>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</si>
  <si>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</si>
  <si>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</si>
  <si>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</si>
  <si>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</si>
  <si>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</si>
  <si>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</si>
  <si>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</si>
  <si>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</si>
  <si>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</si>
  <si>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</si>
  <si>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</si>
  <si>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</si>
  <si>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</si>
  <si>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</si>
  <si>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</si>
  <si>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</si>
  <si>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</si>
  <si>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</si>
  <si>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</si>
  <si>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</si>
  <si>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</si>
  <si>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</si>
  <si>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</si>
  <si>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</si>
  <si>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</si>
  <si>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</si>
  <si>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</si>
  <si>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</si>
  <si>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</si>
  <si>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</si>
  <si>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</si>
  <si>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</si>
  <si>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</si>
  <si>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</si>
  <si>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</si>
  <si>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</si>
  <si>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</si>
  <si>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</si>
  <si>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</si>
  <si>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</si>
  <si>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</si>
  <si>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</si>
  <si>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</si>
  <si>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</si>
  <si>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</si>
  <si>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</si>
  <si>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</si>
  <si>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</si>
  <si>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</si>
  <si>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</si>
  <si>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</si>
  <si>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</si>
  <si>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</si>
  <si>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</si>
  <si>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</si>
  <si>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</si>
  <si>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</si>
  <si>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</si>
  <si>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</si>
  <si>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</si>
  <si>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</si>
  <si>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</si>
  <si>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</si>
  <si>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</si>
  <si>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</si>
  <si>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</si>
  <si>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</si>
  <si>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</si>
  <si>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</si>
  <si>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</si>
  <si>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</si>
  <si>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</si>
  <si>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</si>
  <si>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</si>
  <si>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</si>
  <si>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</si>
  <si>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</si>
  <si>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</si>
  <si>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</si>
  <si>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</si>
  <si>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</si>
  <si>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</si>
  <si>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</si>
  <si>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</si>
  <si>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</si>
  <si>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</si>
  <si>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</si>
  <si>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</si>
  <si>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</si>
  <si>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</si>
  <si>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</si>
  <si>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</si>
  <si>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</si>
  <si>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</si>
  <si>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</si>
  <si>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</si>
  <si>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</si>
  <si>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</si>
  <si>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</si>
  <si>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</si>
  <si>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</si>
  <si>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</si>
  <si>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</si>
  <si>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</si>
  <si>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</si>
  <si>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</si>
  <si>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</si>
  <si>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</si>
  <si>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</si>
  <si>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</si>
  <si>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</si>
  <si>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</si>
  <si>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</si>
  <si>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</si>
  <si>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</si>
  <si>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</si>
  <si>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</si>
  <si>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</si>
  <si>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</si>
  <si>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</si>
  <si>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</si>
  <si>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</si>
  <si>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</si>
  <si>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</si>
  <si>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</si>
  <si>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</si>
  <si>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</si>
  <si>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</si>
  <si>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</si>
  <si>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</si>
  <si>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</si>
  <si>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</si>
  <si>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</si>
  <si>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</si>
  <si>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</si>
  <si>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</si>
  <si>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</si>
  <si>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</si>
  <si>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</si>
  <si>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</si>
  <si>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</si>
  <si>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</si>
  <si>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</si>
  <si>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</si>
  <si>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</si>
  <si>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</si>
  <si>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</si>
  <si>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</si>
  <si>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</si>
  <si>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</si>
  <si>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</si>
  <si>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</si>
  <si>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</si>
  <si>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</si>
  <si>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</si>
  <si>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</si>
  <si>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</si>
  <si>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</si>
  <si>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</si>
  <si>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</si>
  <si>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</si>
  <si>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</si>
  <si>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</si>
  <si>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</si>
  <si>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</si>
  <si>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</si>
  <si>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</si>
  <si>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</si>
  <si>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</si>
  <si>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</si>
  <si>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</si>
  <si>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</si>
  <si>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</si>
  <si>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</si>
  <si>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</si>
  <si>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</si>
  <si>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</si>
  <si>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</si>
  <si>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</si>
  <si>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</si>
  <si>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</si>
  <si>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</si>
  <si>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</si>
  <si>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</si>
  <si>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</si>
  <si>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</si>
  <si>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</si>
  <si>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</si>
  <si>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</si>
  <si>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</si>
  <si>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</si>
  <si>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</si>
  <si>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</si>
  <si>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</si>
  <si>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</si>
  <si>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</si>
  <si>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</si>
  <si>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</si>
  <si>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</si>
  <si>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</si>
  <si>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</si>
  <si>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</si>
  <si>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</si>
  <si>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</si>
  <si>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</si>
  <si>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</si>
  <si>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</si>
  <si>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</si>
  <si>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</si>
  <si>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</si>
  <si>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</si>
  <si>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</si>
  <si>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</si>
  <si>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</si>
  <si>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</si>
  <si>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</si>
  <si>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</si>
  <si>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</si>
  <si>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</si>
  <si>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</si>
  <si>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</si>
  <si>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</si>
  <si>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</si>
  <si>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</si>
  <si>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</si>
  <si>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</si>
  <si>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</si>
  <si>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</si>
  <si>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</si>
  <si>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</si>
  <si>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</si>
  <si>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</si>
  <si>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</si>
  <si>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</si>
  <si>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</si>
  <si>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</si>
  <si>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</si>
  <si>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</si>
  <si>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</si>
  <si>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</si>
  <si>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</si>
  <si>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</si>
  <si>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</si>
  <si>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</si>
  <si>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</si>
  <si>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</si>
  <si>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</si>
  <si>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</si>
  <si>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</si>
  <si>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</si>
  <si>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</si>
  <si>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</si>
  <si>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</si>
  <si>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</si>
  <si>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</si>
  <si>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</si>
  <si>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</si>
  <si>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</si>
  <si>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</si>
  <si>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</si>
  <si>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</si>
  <si>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</si>
  <si>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</si>
  <si>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</si>
  <si>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</si>
  <si>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</si>
  <si>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</si>
  <si>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</si>
  <si>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</si>
  <si>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</si>
  <si>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</si>
  <si>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</si>
  <si>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</si>
  <si>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</si>
  <si>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</si>
  <si>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</si>
  <si>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</si>
  <si>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</si>
  <si>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</si>
  <si>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</si>
  <si>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</si>
  <si>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</si>
  <si>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</si>
  <si>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</si>
  <si>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</si>
  <si>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</si>
  <si>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</si>
  <si>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</si>
  <si>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</si>
  <si>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</si>
  <si>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</si>
  <si>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</si>
  <si>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</si>
  <si>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</si>
  <si>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</si>
  <si>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</si>
  <si>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</si>
  <si>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</si>
  <si>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</si>
  <si>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</si>
  <si>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</si>
  <si>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</si>
  <si>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</si>
  <si>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</si>
  <si>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</si>
  <si>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</si>
  <si>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</si>
  <si>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</si>
  <si>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</si>
  <si>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</si>
  <si>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</si>
  <si>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</si>
  <si>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</si>
  <si>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</si>
  <si>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</si>
  <si>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</si>
  <si>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</si>
  <si>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</si>
  <si>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</si>
  <si>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</si>
  <si>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</si>
  <si>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</si>
  <si>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</si>
  <si>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</si>
  <si>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</si>
  <si>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</si>
  <si>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</si>
  <si>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</si>
  <si>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</si>
  <si>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</si>
  <si>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</si>
  <si>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</si>
  <si>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</si>
  <si>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</si>
  <si>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</si>
  <si>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</si>
  <si>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</si>
  <si>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</si>
  <si>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</si>
  <si>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</si>
  <si>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</si>
  <si>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</si>
  <si>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</si>
  <si>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</si>
  <si>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</si>
  <si>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</si>
  <si>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</si>
  <si>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</si>
  <si>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</si>
  <si>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</si>
  <si>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</si>
  <si>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</si>
  <si>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</si>
  <si>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</si>
  <si>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</si>
  <si>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</si>
  <si>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</si>
  <si>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</si>
  <si>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</si>
  <si>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</si>
  <si>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</si>
  <si>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</si>
  <si>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</si>
  <si>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</si>
  <si>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</si>
  <si>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</si>
  <si>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</si>
  <si>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</si>
  <si>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</si>
  <si>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</si>
  <si>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</si>
  <si>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</si>
  <si>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</si>
  <si>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</si>
  <si>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</si>
  <si>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</si>
  <si>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</si>
  <si>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</si>
  <si>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</si>
  <si>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</si>
  <si>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</si>
  <si>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</si>
  <si>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</si>
  <si>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</si>
  <si>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</si>
  <si>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</si>
  <si>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</si>
  <si>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</si>
  <si>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</si>
  <si>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</si>
  <si>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</si>
  <si>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</si>
  <si>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</si>
  <si>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</si>
  <si>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</si>
  <si>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</si>
  <si>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</si>
  <si>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</si>
  <si>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</si>
  <si>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</si>
  <si>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</si>
  <si>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</si>
  <si>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</si>
  <si>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</si>
  <si>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</si>
  <si>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</si>
  <si>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</si>
  <si>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</si>
  <si>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</si>
  <si>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</si>
  <si>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</si>
  <si>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</si>
  <si>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</si>
  <si>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</si>
  <si>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</si>
  <si>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</si>
  <si>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</si>
  <si>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</si>
  <si>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</si>
  <si>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</si>
  <si>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</si>
  <si>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</si>
  <si>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</si>
  <si>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</si>
  <si>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</si>
  <si>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</si>
  <si>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</si>
  <si>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</si>
  <si>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</si>
  <si>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</si>
  <si>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</si>
  <si>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</si>
  <si>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</si>
  <si>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</si>
  <si>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</si>
  <si>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</si>
  <si>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</si>
  <si>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</si>
  <si>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</si>
  <si>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</si>
  <si>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</si>
  <si>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</si>
  <si>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</si>
  <si>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</si>
  <si>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</si>
  <si>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</si>
  <si>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</si>
  <si>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</si>
  <si>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</si>
  <si>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</si>
  <si>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</si>
  <si>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</si>
  <si>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</si>
  <si>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</si>
  <si>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</si>
  <si>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</si>
  <si>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</si>
  <si>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</si>
  <si>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</si>
  <si>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</si>
  <si>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</si>
  <si>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</si>
  <si>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</si>
  <si>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</si>
  <si>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</si>
  <si>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</si>
  <si>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</si>
  <si>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</si>
  <si>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</si>
  <si>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</si>
  <si>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</si>
  <si>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</si>
  <si>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</si>
  <si>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</si>
  <si>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</si>
  <si>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</si>
  <si>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</si>
  <si>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</si>
  <si>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</si>
  <si>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</si>
  <si>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</si>
  <si>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</si>
  <si>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</si>
  <si>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</si>
  <si>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</si>
  <si>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</si>
  <si>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</si>
  <si>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</si>
  <si>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</si>
  <si>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</si>
  <si>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</si>
  <si>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</si>
  <si>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</si>
  <si>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</si>
  <si>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</si>
  <si>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</si>
  <si>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</si>
  <si>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</si>
  <si>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</si>
  <si>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</si>
  <si>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</si>
  <si>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</si>
  <si>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</si>
  <si>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</si>
  <si>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</si>
  <si>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</si>
  <si>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</si>
  <si>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</si>
  <si>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</si>
  <si>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</si>
  <si>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</si>
  <si>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</si>
  <si>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</si>
  <si>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</si>
  <si>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</si>
  <si>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</si>
  <si>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</si>
  <si>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</si>
  <si>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</si>
  <si>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</si>
  <si>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</si>
  <si>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</si>
  <si>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</si>
  <si>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</si>
  <si>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</si>
  <si>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</si>
  <si>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</si>
  <si>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</si>
  <si>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</si>
  <si>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</si>
  <si>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</si>
  <si>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</si>
  <si>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</si>
  <si>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</si>
  <si>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</si>
  <si>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</si>
  <si>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</si>
  <si>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</si>
  <si>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</si>
  <si>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</si>
  <si>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</si>
  <si>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</si>
  <si>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</si>
  <si>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</si>
  <si>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</si>
  <si>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</si>
  <si>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</si>
  <si>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</si>
  <si>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</si>
  <si>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</si>
  <si>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</si>
  <si>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</si>
  <si>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</si>
  <si>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</si>
  <si>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</si>
  <si>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</si>
  <si>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</si>
  <si>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</si>
  <si>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</si>
  <si>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</si>
  <si>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</si>
  <si>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</si>
  <si>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</si>
  <si>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</si>
  <si>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</si>
  <si>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</si>
  <si>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</si>
  <si>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</si>
  <si>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</si>
  <si>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</si>
  <si>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</si>
  <si>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</si>
  <si>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</si>
  <si>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</si>
  <si>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</si>
  <si>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</si>
  <si>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</si>
  <si>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</si>
  <si>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</si>
  <si>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</si>
  <si>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</si>
  <si>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</si>
  <si>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</si>
  <si>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</si>
  <si>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</si>
  <si>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</si>
  <si>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</si>
  <si>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</si>
  <si>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</si>
  <si>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</si>
  <si>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</si>
  <si>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</si>
  <si>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</si>
  <si>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</si>
  <si>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</si>
  <si>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</si>
  <si>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</si>
  <si>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</si>
  <si>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</si>
  <si>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</si>
  <si>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</si>
  <si>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</si>
  <si>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</si>
  <si>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</si>
  <si>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</si>
  <si>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</si>
  <si>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</si>
  <si>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</si>
  <si>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</si>
  <si>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</si>
  <si>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</si>
  <si>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</si>
  <si>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</si>
  <si>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</si>
  <si>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</si>
  <si>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</si>
  <si>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</si>
  <si>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</si>
  <si>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</si>
  <si>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</si>
  <si>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</si>
  <si>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</si>
  <si>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</si>
  <si>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</si>
  <si>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</si>
  <si>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</si>
  <si>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</si>
  <si>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</si>
  <si>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</si>
  <si>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</si>
  <si>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</si>
  <si>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</si>
  <si>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</si>
  <si>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</si>
  <si>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</si>
  <si>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</si>
  <si>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</si>
  <si>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</si>
  <si>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</si>
  <si>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</si>
  <si>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</si>
  <si>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</si>
  <si>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</si>
  <si>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</si>
  <si>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</si>
  <si>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</si>
  <si>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</si>
  <si>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</si>
  <si>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</si>
  <si>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</si>
  <si>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</si>
  <si>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</si>
  <si>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</si>
  <si>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</si>
  <si>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</si>
  <si>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</si>
  <si>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</si>
  <si>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</si>
  <si>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</si>
  <si>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</si>
  <si>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</si>
  <si>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</si>
  <si>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</si>
  <si>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</si>
  <si>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</si>
  <si>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</si>
  <si>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</si>
  <si>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</si>
  <si>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</si>
  <si>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</si>
  <si>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</si>
  <si>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</si>
  <si>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</si>
  <si>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</si>
  <si>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</si>
  <si>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</si>
  <si>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</si>
  <si>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</si>
  <si>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</si>
  <si>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</si>
  <si>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</si>
  <si>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</si>
  <si>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</si>
  <si>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</si>
  <si>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</si>
  <si>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</si>
  <si>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</si>
  <si>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</si>
  <si>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</si>
  <si>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</si>
  <si>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</si>
  <si>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</si>
  <si>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</si>
  <si>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</si>
  <si>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</si>
  <si>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</si>
  <si>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</si>
  <si>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</si>
  <si>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</si>
  <si>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</si>
  <si>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</si>
  <si>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</si>
  <si>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</si>
  <si>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</si>
  <si>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</si>
  <si>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</si>
  <si>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</si>
  <si>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</si>
  <si>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</si>
  <si>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</si>
  <si>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</si>
  <si>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</si>
  <si>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</si>
  <si>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</si>
  <si>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</si>
  <si>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</si>
  <si>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</si>
  <si>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</si>
  <si>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</si>
  <si>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</si>
  <si>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</si>
  <si>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</si>
  <si>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</si>
  <si>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</si>
  <si>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</si>
  <si>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</si>
  <si>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</si>
  <si>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</si>
  <si>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</si>
  <si>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</si>
  <si>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</si>
  <si>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</si>
  <si>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</si>
  <si>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</si>
  <si>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</si>
  <si>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</si>
  <si>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</si>
  <si>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</si>
  <si>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</si>
  <si>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</si>
  <si>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</si>
  <si>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</si>
  <si>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</si>
  <si>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</si>
  <si>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</si>
  <si>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</si>
  <si>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</si>
  <si>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</si>
  <si>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</si>
  <si>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</si>
  <si>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</si>
  <si>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</si>
  <si>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</si>
  <si>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</si>
  <si>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</si>
  <si>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</si>
  <si>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</si>
  <si>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</si>
  <si>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</si>
  <si>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</si>
  <si>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</si>
  <si>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</si>
  <si>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</si>
  <si>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</si>
  <si>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</si>
  <si>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</si>
  <si>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</si>
  <si>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</si>
  <si>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</si>
  <si>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</si>
  <si>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</si>
  <si>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</si>
  <si>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</si>
  <si>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</si>
  <si>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</si>
  <si>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</si>
  <si>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</si>
  <si>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</si>
  <si>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</si>
  <si>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</si>
  <si>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</si>
  <si>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</si>
  <si>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</si>
  <si>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</si>
  <si>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</si>
  <si>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</si>
  <si>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</si>
  <si>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</si>
  <si>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</si>
  <si>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</si>
  <si>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</si>
  <si>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</si>
  <si>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</si>
  <si>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</si>
  <si>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</si>
  <si>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</si>
  <si>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</si>
  <si>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</si>
  <si>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</si>
  <si>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</si>
  <si>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</si>
  <si>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</si>
  <si>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</si>
  <si>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</si>
  <si>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</si>
  <si>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</si>
  <si>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</si>
  <si>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</si>
  <si>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</si>
  <si>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</si>
  <si>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</si>
  <si>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</si>
  <si>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</si>
  <si>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</si>
  <si>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</si>
  <si>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</si>
  <si>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</si>
  <si>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</si>
  <si>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</si>
  <si>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</si>
  <si>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</si>
  <si>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</si>
  <si>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</si>
  <si>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</si>
  <si>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</si>
  <si>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</si>
  <si>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</si>
  <si>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</si>
  <si>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</si>
  <si>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</si>
  <si>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</si>
  <si>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</si>
  <si>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</si>
  <si>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</si>
  <si>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</si>
  <si>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</si>
  <si>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</si>
  <si>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</si>
  <si>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</si>
  <si>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</si>
  <si>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</si>
  <si>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</si>
  <si>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</si>
  <si>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</si>
  <si>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</si>
  <si>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</si>
  <si>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</si>
  <si>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</si>
  <si>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</si>
  <si>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</si>
  <si>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</si>
  <si>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</si>
  <si>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</si>
  <si>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</si>
  <si>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</si>
  <si>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</si>
  <si>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</si>
  <si>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</si>
  <si>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</si>
  <si>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</si>
  <si>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</si>
  <si>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</si>
  <si>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</si>
  <si>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</si>
  <si>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</si>
  <si>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</si>
  <si>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</si>
  <si>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</si>
  <si>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</si>
  <si>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</si>
  <si>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</si>
  <si>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</si>
  <si>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</si>
  <si>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</si>
  <si>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</si>
  <si>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</si>
  <si>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</si>
  <si>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</si>
  <si>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</si>
  <si>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</si>
  <si>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</si>
  <si>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</si>
  <si>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</si>
  <si>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</si>
  <si>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</si>
  <si>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</si>
  <si>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</si>
  <si>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</si>
  <si>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</si>
  <si>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</si>
  <si>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</si>
  <si>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</si>
  <si>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</si>
  <si>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</si>
  <si>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</si>
  <si>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</si>
  <si>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</si>
  <si>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</si>
  <si>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</si>
  <si>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</si>
  <si>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</si>
  <si>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</si>
  <si>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</si>
  <si>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</si>
  <si>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</si>
  <si>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</si>
  <si>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</si>
  <si>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</si>
  <si>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</si>
  <si>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</si>
  <si>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</si>
  <si>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</si>
  <si>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</si>
  <si>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</si>
  <si>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</si>
  <si>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</si>
  <si>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</si>
  <si>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</si>
  <si>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</si>
  <si>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</si>
  <si>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</si>
  <si>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</si>
  <si>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</si>
  <si>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</si>
  <si>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</si>
  <si>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</si>
  <si>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</si>
  <si>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</si>
  <si>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</si>
  <si>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</si>
  <si>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</si>
  <si>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</si>
  <si>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</si>
  <si>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</si>
  <si>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</si>
  <si>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</si>
  <si>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</si>
  <si>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</si>
  <si>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</si>
  <si>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</si>
  <si>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</si>
  <si>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</si>
  <si>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</si>
  <si>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</si>
  <si>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</si>
  <si>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</si>
  <si>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</si>
  <si>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</si>
  <si>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</si>
  <si>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</si>
  <si>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</si>
  <si>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</si>
  <si>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</si>
  <si>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</si>
  <si>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</si>
  <si>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</si>
  <si>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</si>
  <si>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</si>
  <si>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</si>
  <si>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</si>
  <si>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</si>
  <si>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</si>
  <si>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</si>
  <si>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</si>
  <si>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</si>
  <si>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</si>
  <si>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</si>
  <si>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</si>
  <si>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</si>
  <si>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</si>
  <si>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</si>
  <si>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</si>
  <si>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</si>
  <si>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</si>
  <si>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</si>
  <si>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</si>
  <si>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</si>
  <si>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</si>
  <si>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</si>
  <si>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</si>
  <si>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</si>
  <si>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</si>
  <si>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</si>
  <si>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</si>
  <si>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</si>
  <si>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</si>
  <si>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</si>
  <si>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</si>
  <si>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</si>
  <si>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</si>
  <si>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</si>
  <si>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</si>
  <si>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</si>
  <si>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</si>
  <si>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</si>
  <si>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</si>
  <si>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</si>
  <si>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</si>
  <si>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</si>
  <si>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</si>
  <si>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</si>
  <si>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</si>
  <si>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</si>
  <si>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</si>
  <si>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</si>
  <si>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</si>
  <si>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</si>
  <si>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</si>
  <si>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</si>
  <si>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</si>
  <si>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</si>
  <si>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</si>
  <si>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</si>
  <si>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</si>
  <si>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</si>
  <si>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</si>
  <si>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</si>
  <si>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</si>
  <si>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</si>
  <si>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</si>
  <si>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</si>
  <si>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</si>
  <si>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</si>
  <si>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</si>
  <si>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</si>
  <si>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</si>
  <si>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</si>
  <si>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</si>
  <si>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</si>
  <si>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</si>
  <si>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</si>
  <si>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</si>
  <si>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</si>
  <si>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</si>
  <si>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</si>
  <si>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</si>
  <si>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</si>
  <si>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</si>
  <si>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</si>
  <si>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</si>
  <si>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</si>
  <si>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</si>
  <si>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</si>
  <si>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</si>
  <si>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</si>
  <si>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</si>
  <si>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</si>
  <si>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</si>
  <si>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</si>
  <si>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</si>
  <si>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</si>
  <si>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</si>
  <si>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</si>
  <si>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</si>
  <si>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</si>
  <si>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</si>
  <si>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</si>
  <si>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</si>
  <si>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</si>
  <si>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</si>
  <si>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</si>
  <si>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</si>
  <si>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</si>
  <si>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</si>
  <si>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</si>
  <si>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</si>
  <si>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</si>
  <si>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</si>
  <si>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</si>
  <si>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</si>
  <si>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</si>
  <si>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</si>
  <si>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</si>
  <si>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</si>
  <si>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</si>
  <si>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</si>
  <si>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</si>
  <si>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</si>
  <si>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</si>
  <si>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</si>
  <si>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</si>
  <si>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</si>
  <si>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</si>
  <si>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</si>
  <si>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</si>
  <si>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</si>
  <si>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</si>
  <si>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</si>
  <si>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</si>
  <si>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</si>
  <si>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</si>
  <si>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</si>
  <si>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</si>
  <si>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</si>
  <si>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</si>
  <si>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</si>
  <si>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</si>
  <si>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</si>
  <si>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</si>
  <si>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</si>
  <si>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</si>
  <si>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</si>
  <si>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</si>
  <si>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</si>
  <si>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</si>
  <si>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</si>
  <si>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</si>
  <si>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</si>
  <si>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</si>
  <si>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</si>
  <si>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</si>
  <si>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</si>
  <si>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</si>
  <si>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</si>
  <si>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</si>
  <si>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</si>
  <si>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</si>
  <si>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</si>
  <si>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</si>
  <si>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</si>
  <si>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</si>
  <si>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</si>
  <si>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</si>
  <si>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</si>
  <si>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</si>
  <si>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</si>
  <si>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</si>
  <si>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</si>
  <si>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</si>
  <si>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</si>
  <si>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</si>
  <si>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</si>
  <si>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</si>
  <si>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</si>
  <si>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</si>
  <si>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</si>
  <si>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</si>
  <si>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</si>
  <si>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</si>
  <si>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</si>
  <si>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</si>
  <si>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</si>
  <si>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</si>
  <si>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</si>
  <si>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</si>
  <si>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</si>
  <si>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</si>
  <si>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</si>
  <si>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</si>
  <si>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</si>
  <si>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</si>
  <si>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</si>
  <si>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</si>
  <si>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</si>
  <si>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</si>
  <si>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</si>
  <si>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</si>
  <si>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</si>
  <si>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</si>
  <si>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</si>
  <si>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</si>
  <si>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</si>
  <si>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</si>
  <si>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</si>
  <si>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</si>
  <si>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</si>
  <si>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</si>
  <si>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</si>
  <si>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</si>
  <si>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</si>
  <si>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</si>
  <si>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</si>
  <si>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</si>
  <si>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</si>
  <si>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</si>
  <si>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</si>
  <si>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</si>
  <si>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</si>
  <si>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</si>
  <si>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</si>
  <si>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</si>
  <si>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</si>
  <si>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</si>
  <si>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</si>
  <si>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</si>
  <si>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</si>
  <si>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</si>
  <si>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</si>
  <si>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</si>
  <si>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</si>
  <si>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</si>
  <si>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</si>
  <si>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</si>
  <si>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</si>
  <si>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</si>
  <si>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</si>
  <si>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</si>
  <si>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</si>
  <si>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</si>
  <si>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</si>
  <si>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</si>
  <si>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</si>
  <si>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</si>
  <si>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</si>
  <si>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</si>
  <si>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</si>
  <si>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</si>
  <si>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</si>
  <si>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</si>
  <si>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</si>
  <si>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</si>
  <si>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</si>
  <si>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</si>
  <si>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</si>
  <si>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</si>
  <si>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</si>
  <si>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</si>
  <si>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</si>
  <si>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</si>
  <si>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</si>
  <si>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</si>
  <si>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</si>
  <si>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</si>
  <si>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</si>
  <si>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</si>
  <si>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</si>
  <si>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</si>
  <si>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</si>
  <si>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</si>
  <si>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</si>
  <si>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</si>
  <si>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</si>
  <si>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</si>
  <si>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</si>
  <si>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</si>
  <si>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</si>
  <si>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</si>
  <si>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</si>
  <si>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</si>
  <si>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</si>
  <si>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</si>
  <si>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</si>
  <si>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</si>
  <si>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</si>
  <si>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</si>
  <si>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</si>
  <si>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</si>
  <si>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</si>
  <si>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</si>
  <si>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</si>
  <si>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</si>
  <si>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</si>
  <si>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</si>
  <si>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</si>
  <si>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</si>
  <si>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</si>
  <si>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</si>
  <si>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</si>
  <si>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</si>
  <si>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</si>
  <si>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</si>
  <si>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</si>
  <si>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</si>
  <si>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</si>
  <si>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</si>
  <si>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</si>
  <si>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</si>
  <si>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</si>
  <si>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</si>
  <si>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</si>
  <si>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</si>
  <si>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</si>
  <si>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</si>
  <si>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</si>
  <si>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</si>
  <si>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</si>
  <si>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</si>
  <si>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</si>
  <si>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</si>
  <si>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</si>
  <si>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</si>
  <si>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</si>
  <si>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</si>
  <si>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</si>
  <si>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</si>
  <si>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</si>
  <si>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</si>
  <si>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</si>
  <si>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</si>
  <si>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</si>
  <si>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</si>
  <si>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</si>
  <si>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</si>
  <si>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</si>
  <si>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</si>
  <si>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</si>
  <si>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</si>
  <si>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</si>
  <si>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</si>
  <si>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</si>
  <si>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</si>
  <si>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</si>
  <si>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</si>
  <si>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</si>
  <si>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</si>
  <si>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</si>
  <si>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</si>
  <si>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</si>
  <si>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</si>
  <si>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</si>
  <si>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</si>
  <si>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</si>
  <si>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</si>
  <si>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</si>
  <si>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</si>
  <si>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</si>
  <si>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</si>
  <si>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</si>
  <si>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</si>
  <si>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</si>
  <si>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</si>
  <si>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</si>
  <si>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</si>
  <si>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</si>
  <si>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</si>
  <si>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</si>
  <si>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</si>
  <si>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100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</si>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</sst>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workbookViewId="0">
      <selection activeCell="F10" sqref="F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274.0674898148136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4.7223611109075136E-2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4.062638888717629E-2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45937.01591574074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45937.01591574074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45937.01591574074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45937.01591574074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45937.01591574074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45937.01591574074</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45937.01591574074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45937.01591574074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45937.01591574074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45937.01591574074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45937.01591574074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45937.01591574074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45937.01591574074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45937.01591574074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45937.01591574074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45937.01591574074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45937.01591574074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45937.01591574074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45937.01591574074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45937.01591574074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45937.01591574074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45937.01591574074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45937.01591574074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45937.01591574074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45937.01591574074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45937.01591574074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45937.01591574074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45937.01591574074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45937.01591574074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45937.01591574074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45937.01591574074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45937.01591574074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45937.01591574074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45937.01591574074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45937.01591574074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45937.01591574074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45937.01591574074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45937.01591574074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45937.01591574074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45937.01591574074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45937.01591574074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45937.01591574074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45937.01591574074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45937.01591574074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45937.01591574074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45937.01591574074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45937.01591574074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45937.01591574074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45937.01591574074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45937.01591574074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45937.01591574074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45937.01591574074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45937.01591574074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45937.01591574074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45937.01591574074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45937.01591574074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45937.01591574074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45937.01591574074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45937.01591574074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45937.01591574074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45937.01591574074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45937.01591574074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45937.01591574074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45937.01591574074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45937.01591574074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45937.01591574074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45937.01591574074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45937.01591574074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45937.01591574074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45937.01591574074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45937.01591574074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45937.01591574074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45937.01591574074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45937.01591574074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45937.01591574074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45937.01591574074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45937.01591574074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45937.01591574074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45937.01591574074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45937.01591574074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45937.01591574074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45937.01591574074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45937.01591574074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45937.01591574074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45937.01591574074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45937.01591574074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45937.01591574074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45937.01591574074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45937.01591574074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45937.01591574074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45937.01591574074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45937.01591574074</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5AB6ABCB-4A63-456C-BBCD-8E77AF3049C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130.28883240740834</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112.01607777777826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0.30187638889037771</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0.14398287036601687</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45937.01591574074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45937.01591574074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45937.01591574074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45937.01591574074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45937.01591574074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45937.01591574074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45937.01591574074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45937.01591574074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45937.01591574074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45937.01591574074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45937.01591574074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45937.01591574074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45937.01591574074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45937.01591574074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45937.01591574074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45937.01591574074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45937.01591574074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45937.01591574074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45937.01591574074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45937.01591574074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45937.01591574074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45937.01591574074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45937.01591574074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45937.01591574074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45937.01591574074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45937.01591574074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45937.01591574074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45937.01591574074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45937.01591574074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45937.01591574074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45937.01591574074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45937.01591574074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45937.01591574074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45937.01591574074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45937.01591574074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45937.01591574074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45937.01591574074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45937.01591574074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45937.01591574074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45937.01591574074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45937.01591574074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45937.01591574074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45937.01591574074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45937.01591574074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45937.01591574074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45937.01591574074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45937.01591574074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45937.01591574074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45937.01591574074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45937.01591574074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45937.01591574074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45937.01591574074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45937.01591574074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45937.01591574074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45937.01591574074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45937.01591574074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45937.01591574074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45937.01591574074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45937.01591574074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45937.01591574074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45937.01591574074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45937.01591574074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45937.01591574074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45937.01591574074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45937.01591574074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45937.01591574074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45937.01591574074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45937.01591574074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45937.01591574074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45937.01591574074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45937.01591574074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45937.01591574074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45937.01591574074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45937.01591574074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45937.01591574074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45937.01591574074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45937.01591574074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45937.01591574074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45937.01591574074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45937.01591574074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45937.01591574074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45937.01591574074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45937.01591574074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45937.01591574074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45937.01591574074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45937.01591574074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45937.01591574074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45937.01591574074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45937.01591574074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45937.01591574074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45937.01591574074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45937.01591574074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45937.01591574074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45937.01591574074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45937.01591574074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45937.01591574074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45937.01591574074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45937.01591574074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45937.01591574074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45937.01591574074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45937.01591574074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45937.01591574074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45937.01591574074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45937.01591574074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45937.01591574074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45937.01591574074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45937.01591574074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45937.01591574074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45937.01591574074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45937.01591574074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45937.01591574074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45937.01591574074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45937.01591574074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45937.01591574074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45937.01591574074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45937.01591574074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45937.01591574074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45937.01591574074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45937.01591574074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45937.01591574074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45937.01591574074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45937.01591574074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45937.01591574074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45937.01591574074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45937.01591574074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45937.01591574074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45937.01591574074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45937.01591574074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45937.01591574074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45937.01591574074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45937.01591574074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45937.01591574074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45937.01591574074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45937.01591574074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45937.01591574074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45937.01591574074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45937.01591574074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45937.01591574074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45937.01591574074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45937.01591574074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45937.01591574074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45937.01591574074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45937.01591574074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45937.01591574074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45937.01591574074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45937.01591574074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45937.01591574074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45937.01591574074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45937.01591574074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45937.01591574074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45937.01591574074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45937.01591574074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45937.01591574074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45937.01591574074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45937.01591574074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45937.01591574074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45937.01591574074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45937.01591574074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45937.01591574074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45937.01591574074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45937.01591574074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45937.01591574074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45937.01591574074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45937.01591574074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45937.01591574074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45937.01591574074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45937.01591574074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45937.01591574074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45937.01591574074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45937.01591574074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45937.01591574074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45937.01591574074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45937.01591574074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45937.01591574074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45937.01591574074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45937.01591574074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45937.01591574074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45937.01591574074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45937.01591574074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45937.01591574074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45937.01591574074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45937.01591574074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45937.01591574074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45937.01591574074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45937.01591574074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45937.01591574074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45937.01591574074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45937.01591574074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45937.01591574074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45937.01591574074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45937.01591574074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45937.01591574074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45937.01591574074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45937.01591574074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45937.01591574074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45937.01591574074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45937.01591574074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45937.01591574074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45937.01591574074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45937.01591574074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45937.01591574074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45937.01591574074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45937.01591574074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45937.01591574074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45937.01591574074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45937.01591574074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45937.01591574074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45937.01591574074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45937.01591574074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45937.01591574074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45937.01591574074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45937.01591574074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45937.01591574074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45937.01591574074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45937.01591574074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45937.01591574074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45937.01591574074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45937.01591574074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45937.01591574074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45937.01591574074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45937.01591574074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45937.01591574074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45937.01591574074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45937.01591574074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45937.01591574074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45937.01591574074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45937.01591574074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45937.01591574074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45937.01591574074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45937.01591574074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45937.01591574074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45937.01591574074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45937.01591574074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45937.01591574074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45937.01591574074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45937.01591574074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45937.01591574074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45937.01591574074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45937.01591574074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45937.01591574074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45937.01591574074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45937.01591574074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45937.01591574074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45937.01591574074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tabSelected="1" workbookViewId="0">
      <selection activeCell="H18" sqref="H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39058</v>
      </c>
      <c r="B2" s="75" t="str">
        <f>IFERROR(VLOOKUP(D2,DB!A:K,11,0),"")</f>
        <v>R3</v>
      </c>
      <c r="C2" s="18">
        <v>1</v>
      </c>
      <c r="D2" s="18" t="s">
        <v>20663</v>
      </c>
      <c r="E2" s="18" t="s">
        <v>38964</v>
      </c>
      <c r="F2" s="22">
        <v>45936.94425925926</v>
      </c>
      <c r="G2" s="21">
        <f t="shared" ref="G2:G41" ca="1" si="0">IFERROR(NOW()-F2,"-")</f>
        <v>7.1656481479294598E-2</v>
      </c>
      <c r="H2" s="22">
        <v>45818.916689814818</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45937.01591574074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45937.01591574074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45937.01591574074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45937.01591574074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45937.01591574074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45937.01591574074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45937.01591574074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45937.01591574074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45937.01591574074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45937.01591574074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45937.01591574074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45937.01591574074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45937.01591574074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45937.01591574074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45937.01591574074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45937.01591574074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45937.01591574074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45937.01591574074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45937.01591574074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45937.01591574074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45937.01591574074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45937.01591574074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45937.01591574074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45937.01591574074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45937.01591574074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45937.01591574074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45937.01591574074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45937.01591574074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45937.01591574074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45937.01591574074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45937.01591574074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45937.01591574074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45937.01591574074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45937.01591574074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45937.01591574074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45937.01591574074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45937.01591574074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45937.01591574074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45937.01591574074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45937.01591574074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45937.01591574074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45937.01591574074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45937.01591574074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45937.01591574074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45937.01591574074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45937.01591574074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45937.01591574074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45937.01591574074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45937.01591574074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45937.01591574074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45937.01591574074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45937.01591574074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45937.01591574074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45937.01591574074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45937.01591574074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45937.01591574074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45937.01591574074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45937.01591574074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45937.01591574074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45937.01591574074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45937.01591574074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45937.01591574074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45937.01591574074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45937.01591574074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45937.01591574074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45937.01591574074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45937.01591574074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45937.01591574074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45937.01591574074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45937.01591574074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45937.01591574074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45937.01591574074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45937.01591574074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45937.01591574074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45937.01591574074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45937.01591574074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45937.01591574074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45937.01591574074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45937.01591574074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45937.01591574074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45937.01591574074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45937.01591574074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45937.01591574074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45937.01591574074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45937.01591574074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45937.01591574074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45937.01591574074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45937.01591574074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45937.01591574074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45937.01591574074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45937.01591574074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45937.01591574074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45937.01591574074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45937.01591574074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45937.01591574074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45937.01591574074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45937.01591574074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45937.01591574074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45937.01591574074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45937.01591574074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45937.01591574074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45937.01591574074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45937.01591574074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45937.01591574074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45937.01591574074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45937.01591574074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45937.01591574074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45937.01591574074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45937.01591574074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45937.01591574074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45937.01591574074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45937.01591574074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45937.01591574074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45937.01591574074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45937.01591574074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45937.01591574074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45937.01591574074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45937.01591574074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45937.01591574074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45937.01591574074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45937.01591574074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45937.01591574074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45937.01591574074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45937.01591574074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45937.01591574074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45937.01591574074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45937.01591574074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45937.01591574074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45937.01591574074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45937.01591574074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45937.01591574074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45937.01591574074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45937.01591574074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45937.01591574074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45937.01591574074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45937.01591574074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45937.01591574074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45937.01591574074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45937.01591574074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45937.01591574074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45937.01591574074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45937.01591574074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45937.01591574074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45937.01591574074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45937.01591574074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45937.01591574074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45937.01591574074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45937.01591574074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45937.01591574074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45937.01591574074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45937.01591574074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45937.01591574074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45937.01591574074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45937.01591574074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45937.01591574074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45937.01591574074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45937.01591574074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45937.01591574074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45937.01591574074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45937.01591574074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45937.01591574074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45937.01591574074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45937.01591574074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45937.01591574074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45937.01591574074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45937.01591574074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45937.01591574074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45937.01591574074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45937.01591574074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45937.01591574074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45937.01591574074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45937.01591574074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45937.01591574074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45937.01591574074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45937.01591574074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45937.01591574074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45937.01591574074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45937.01591574074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45937.01591574074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45937.01591574074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45937.01591574074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45937.01591574074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45937.01591574074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45937.01591574074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45937.01591574074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45937.01591574074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45937.01591574074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45937.01591574074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45937.01591574074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45937.01591574074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45937.01591574074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45937.01591574074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45937.01591574074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45937.01591574074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45937.01591574074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45937.01591574074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45937.01591574074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45937.01591574074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45937.01591574074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45937.01591574074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45937.01591574074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45937.01591574074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45937.01591574074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45937.01591574074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45937.01591574074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45937.01591574074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45937.01591574074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45937.01591574074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45937.01591574074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45937.01591574074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45937.01591574074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45937.01591574074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45937.01591574074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45937.01591574074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45937.01591574074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45937.01591574074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45937.01591574074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45937.01591574074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45937.01591574074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45937.01591574074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45937.01591574074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45937.01591574074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45937.01591574074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45937.01591574074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45937.01591574074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45937.01591574074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45937.01591574074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45937.01591574074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45937.01591574074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45937.01591574074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45937.01591574074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45937.01591574074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45937.01591574074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45937.01591574074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45937.01591574074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45937.01591574074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45937.01591574074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45937.01591574074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45937.01591574074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45937.01591574074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45937.01591574074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45937.01591574074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45937.01591574074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45937.01591574074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45937.01591574074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45937.01591574074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45937.01591574074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45937.01591574074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45937.01591574074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45937.01591574074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45937.01591574074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45937.01591574074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45937.01591574074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45937.01591574074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45937.01591574074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45937.01591574074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45937.01591574074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45937.01591574074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45937.01591574074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45937.01591574074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45937.01591574074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45937.01591574074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45937.01591574074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45937.01591574074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45937.01591574074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45937.01591574074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45937.01591574074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45937.01591574074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45937.01591574074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45937.01591574074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45937.01591574074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45937.01591574074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45937.01591574074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45937.01591574074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45937.01591574074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45937.01591574074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45937.01591574074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45937.01591574074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45937.01591574074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45937.01591574074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45937.01591574074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45937.01591574074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45937.01591574074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45937.01591574074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45937.01591574074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45937.01591574074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45937.01591574074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45937.01591574074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45937.01591574074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45937.01591574074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45937.01591574074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45937.01591574074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45937.01591574074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45937.01591574074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45937.01591574074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45937.01591574074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45937.01591574074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45937.01591574074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45937.01591574074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45937.01591574074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45937.01591574074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45937.01591574074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45937.01591574074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45937.01591574074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45937.01591574074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45937.01591574074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45937.01591574074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45937.01591574074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45937.01591574074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45937.01591574074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45937.01591574074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45937.01591574074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45937.01591574074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45937.01591574074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45937.01591574074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45937.01591574074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45937.01591574074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45937.01591574074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45937.01591574074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45937.01591574074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45937.01591574074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45937.01591574074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45937.01591574074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45937.01591574074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45937.01591574074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45937.01591574074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45937.01591574074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45937.01591574074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45937.01591574074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45937.01591574074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45937.01591574074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45937.01591574074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45937.01591574074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45937.01591574074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45937.01591574074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45937.01591574074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45937.01591574074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45937.01591574074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45937.01591574074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45937.01591574074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45937.01591574074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45937.01591574074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45937.01591574074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45937.01591574074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45937.01591574074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45937.01591574074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45937.01591574074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45937.01591574074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45937.01591574074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45937.01591574074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45937.01591574074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45937.01591574074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45937.01591574074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45937.01591574074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45937.01591574074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45937.01591574074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45937.01591574074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45937.01591574074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45937.01591574074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45937.01591574074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45937.01591574074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45937.01591574074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45937.01591574074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45937.01591574074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45937.01591574074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45937.01591574074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45937.01591574074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45937.01591574074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45937.01591574074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45937.01591574074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45937.01591574074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45937.01591574074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45937.01591574074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45937.01591574074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45937.01591574074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45937.01591574074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45937.01591574074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45937.01591574074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45937.01591574074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45937.01591574074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45937.01591574074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45937.01591574074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45937.01591574074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45937.01591574074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45937.01591574074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45937.01591574074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45937.01591574074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45937.01591574074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45937.01591574074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45937.01591574074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45937.01591574074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45937.01591574074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45937.01591574074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45937.01591574074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45937.01591574074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45937.01591574074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45937.01591574074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45937.01591574074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45937.01591574074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45937.01591574074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45937.01591574074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45937.01591574074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45937.01591574074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45937.01591574074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45937.01591574074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45937.01591574074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45937.01591574074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45937.01591574074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45937.01591574074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45937.01591574074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45937.01591574074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45937.01591574074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45937.01591574074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45937.01591574074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45937.01591574074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45937.01591574074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45937.01591574074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45937.01591574074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45937.01591574074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45937.01591574074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45937.01591574074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45937.01591574074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45937.01591574074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45937.01591574074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45937.01591574074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45937.01591574074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45937.01591574074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45937.01591574074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45937.01591574074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45937.01591574074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45937.01591574074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45937.01591574074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45937.01591574074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45937.01591574074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45937.01591574074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45937.01591574074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45937.01591574074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45937.01591574074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45937.01591574074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45937.01591574074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45937.01591574074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45937.01591574074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45937.01591574074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45937.01591574074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45937.01591574074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45937.01591574074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45937.01591574074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45937.01591574074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45937.01591574074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45937.01591574074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45937.01591574074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45937.01591574074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45937.01591574074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45937.01591574074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45937.01591574074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45937.01591574074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45937.01591574074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45937.01591574074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45937.01591574074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45937.01591574074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45937.01591574074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45937.01591574074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45937.01591574074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45937.01591574074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45937.01591574074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45937.01591574074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45937.01591574074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45937.01591574074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45937.01591574074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45937.01591574074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45937.01591574074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45937.01591574074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45937.01591574074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45937.01591574074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45937.01591574074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45937.01591574074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45937.01591574074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45937.01591574074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45937.01591574074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45937.01591574074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45937.01591574074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45937.01591574074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45937.01591574074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45937.01591574074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45937.01591574074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45937.01591574074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45937.01591574074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45937.01591574074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45937.01591574074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45937.01591574074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45937.01591574074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45937.01591574074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45937.01591574074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45937.01591574074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45937.01591574074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45937.01591574074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45937.01591574074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45937.01591574074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45937.01591574074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45937.01591574074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45937.01591574074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45937.01591574074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45937.01591574074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45937.01591574074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45937.01591574074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45937.01591574074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45937.01591574074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45937.01591574074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45937.01591574074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45937.01591574074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45937.01591574074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45937.01591574074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45937.01591574074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45937.01591574074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45937.01591574074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45937.01591574074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45937.01591574074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45937.01591574074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45937.01591574074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45937.01591574074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45937.01591574074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45937.01591574074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45937.01591574074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45937.01591574074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45937.01591574074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45937.01591574074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45937.01591574074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45937.01591574074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45937.01591574074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45937.01591574074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45937.01591574074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45937.01591574074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45937.01591574074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45937.01591574074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45937.01591574074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45937.01591574074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45937.01591574074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45937.01591574074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45937.01591574074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45937.01591574074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45937.01591574074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45937.01591574074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45937.01591574074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45937.01591574074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45937.01591574074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45937.01591574074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45937.01591574074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45937.01591574074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45937.01591574074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45937.01591574074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45937.01591574074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45937.01591574074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45937.01591574074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45937.01591574074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45937.01591574074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45937.01591574074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45937.01591574074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45937.01591574074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45937.01591574074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45937.01591574074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45937.01591574074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45937.01591574074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45937.01591574074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45937.01591574074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45937.01591574074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45937.01591574074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45937.01591574074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45937.01591574074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45937.01591574074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45937.01591574074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45937.01591574074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45937.01591574074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45937.01591574074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45937.01591574074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45937.01591574074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45937.01591574074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45937.01591574074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45937.01591574074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45937.01591574074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45937.01591574074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45937.01591574074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45937.01591574074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45937.01591574074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45937.01591574074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45937.01591574074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45937.01591574074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45937.01591574074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45937.01591574074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45937.01591574074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45937.01591574074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45937.01591574074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45937.01591574074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45937.01591574074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45937.01591574074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45937.01591574074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45937.01591574074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45937.01591574074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45937.01591574074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45937.01591574074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45937.01591574074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45937.01591574074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45937.01591574074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45937.01591574074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45937.01591574074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45937.01591574074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45937.01591574074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45937.01591574074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45937.01591574074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45937.01591574074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45937.01591574074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45937.01591574074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45937.01591574074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45937.01591574074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45937.01591574074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45937.01591574074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45937.01591574074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45937.01591574074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45937.01591574074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45937.01591574074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45937.01591574074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45937.01591574074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45937.01591574074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45937.01591574074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45937.01591574074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45937.01591574074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45937.01591574074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45937.01591574074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45937.01591574074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45937.01591574074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45937.01591574074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45937.01591574074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45937.01591574074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45937.01591574074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45937.01591574074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45937.01591574074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45937.01591574074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45937.01591574074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45937.01591574074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45937.01591574074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45937.01591574074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45937.01591574074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45937.01591574074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45937.01591574074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45937.01591574074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45937.01591574074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45937.01591574074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45937.01591574074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45937.01591574074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45937.01591574074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45937.01591574074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45937.01591574074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45937.01591574074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45937.01591574074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45937.01591574074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45937.01591574074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45937.01591574074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45937.01591574074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45937.01591574074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45937.01591574074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45937.01591574074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45937.01591574074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45937.01591574074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45937.01591574074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45937.01591574074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45937.01591574074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45937.01591574074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45937.01591574074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45937.01591574074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45937.01591574074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45937.01591574074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45937.01591574074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45937.01591574074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45937.01591574074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45937.01591574074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45937.01591574074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45937.01591574074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45937.01591574074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45937.01591574074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45937.01591574074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45937.01591574074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45937.01591574074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45937.01591574074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45937.01591574074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45937.01591574074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45937.01591574074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45937.01591574074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45937.01591574074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45937.01591574074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45937.01591574074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45937.01591574074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45937.01591574074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45937.01591574074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45937.01591574074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45937.01591574074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45937.01591574074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45937.01591574074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45937.01591574074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45937.01591574074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45937.01591574074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45937.01591574074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45937.01591574074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45937.01591574074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45937.01591574074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45937.01591574074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45937.01591574074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45937.01591574074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45937.01591574074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45937.01591574074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45937.01591574074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45937.01591574074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45937.01591574074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45937.01591574074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45937.01591574074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45937.01591574074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45937.01591574074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45937.01591574074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45937.01591574074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45937.01591574074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45937.01591574074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45937.01591574074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45937.01591574074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45937.01591574074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45937.01591574074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45937.01591574074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45937.01591574074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45937.01591574074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45937.01591574074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45937.01591574074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45937.01591574074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45937.01591574074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45937.01591574074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45937.01591574074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45937.01591574074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45937.01591574074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45937.01591574074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45937.01591574074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45937.01591574074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45937.01591574074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45937.01591574074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45937.01591574074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45937.01591574074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45937.01591574074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45937.01591574074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45937.01591574074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45937.01591574074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45937.01591574074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45937.01591574074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45937.01591574074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45937.01591574074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45937.01591574074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45937.01591574074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45937.01591574074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45937.01591574074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45937.01591574074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45937.01591574074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45937.01591574074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45937.01591574074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45937.01591574074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45937.01591574074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45937.01591574074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45937.01591574074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45937.01591574074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45937.01591574074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45937.01591574074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45937.01591574074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45937.01591574074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45937.01591574074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45937.01591574074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45937.01591574074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45937.01591574074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45937.01591574074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45937.01591574074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45937.01591574074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45937.01591574074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45937.01591574074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45937.01591574074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45937.01591574074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45937.01591574074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45937.01591574074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45937.01591574074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45937.01591574074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45937.01591574074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45937.01591574074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45937.01591574074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45937.01591574074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45937.01591574074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45937.01591574074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45937.01591574074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45937.01591574074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45937.01591574074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45937.01591574074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45937.01591574074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45937.01591574074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45937.01591574074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45937.01591574074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45937.01591574074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45937.01591574074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45937.01591574074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45937.01591574074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45937.01591574074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45937.01591574074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45937.01591574074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45937.01591574074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45937.01591574074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45937.01591574074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45937.01591574074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45937.01591574074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45937.01591574074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45937.01591574074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45937.01591574074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45937.01591574074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45937.01591574074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45937.01591574074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45937.01591574074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45937.01591574074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45937.01591574074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45937.01591574074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45937.01591574074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45937.01591574074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45937.01591574074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45937.01591574074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45937.01591574074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45937.01591574074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45937.01591574074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45937.01591574074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45937.01591574074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45937.01591574074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45937.01591574074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45937.01591574074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45937.01591574074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45937.01591574074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45937.01591574074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45937.01591574074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45937.01591574074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45937.01591574074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45937.01591574074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45937.01591574074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45937.01591574074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45937.01591574074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45937.01591574074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45937.01591574074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45937.01591574074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45937.01591574074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45937.01591574074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45937.01591574074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45937.01591574074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45937.01591574074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45937.01591574074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45937.01591574074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45937.01591574074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45937.01591574074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45937.01591574074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45937.01591574074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45937.01591574074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45937.01591574074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45937.01591574074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45937.01591574074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45937.01591574074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45937.01591574074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45937.01591574074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45937.01591574074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45937.01591574074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45937.01591574074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45937.01591574074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45937.01591574074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45937.01591574074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45937.01591574074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45937.01591574074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45937.01591574074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45937.01591574074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45937.01591574074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45937.01591574074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45937.01591574074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45937.01591574074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45937.01591574074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45937.01591574074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45937.01591574074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45937.01591574074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45937.01591574074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45937.01591574074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45937.01591574074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45937.01591574074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45937.01591574074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45937.01591574074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45937.01591574074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45937.01591574074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45937.01591574074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45937.01591574074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45937.01591574074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45937.01591574074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45937.01591574074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45937.01591574074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45937.01591574074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45937.01591574074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45937.01591574074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45937.01591574074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45937.01591574074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45937.01591574074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45937.01591574074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45937.01591574074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45937.01591574074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45937.01591574074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45937.01591574074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45937.01591574074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45937.01591574074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45937.01591574074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45937.01591574074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45937.01591574074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45937.01591574074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45937.01591574074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45937.01591574074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45937.01591574074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45937.01591574074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45937.01591574074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45937.01591574074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45937.01591574074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45937.01591574074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45937.01591574074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45937.01591574074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45937.01591574074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45937.01591574074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45937.01591574074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45937.01591574074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45937.01591574074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45937.01591574074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45937.01591574074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45937.01591574074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45937.01591574074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45937.01591574074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45937.01591574074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45937.01591574074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45937.01591574074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45937.01591574074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45937.01591574074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45937.01591574074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45937.01591574074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45937.01591574074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45937.01591574074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45937.01591574074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45937.01591574074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45937.01591574074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45937.01591574074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45937.01591574074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45937.01591574074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45937.01591574074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45937.01591574074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45937.01591574074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45937.01591574074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45937.01591574074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45937.01591574074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45937.01591574074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45937.01591574074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45937.01591574074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45937.01591574074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45937.01591574074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45937.01591574074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45937.01591574074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45937.01591574074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45937.01591574074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45937.01591574074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45937.01591574074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45937.01591574074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45937.01591574074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45937.01591574074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45937.01591574074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45937.01591574074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45937.01591574074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45937.01591574074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45937.01591574074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45937.01591574074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45937.01591574074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45937.01591574074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45937.01591574074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45937.01591574074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45937.01591574074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45937.01591574074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45937.01591574074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45937.01591574074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45937.01591574074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45937.01591574074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45937.01591574074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45937.01591574074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45937.01591574074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45937.01591574074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45937.01591574074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45937.01591574074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45937.01591574074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45937.01591574074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45937.01591574074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45937.01591574074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45937.01591574074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45937.01591574074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45937.01591574074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45937.01591574074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45937.01591574074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45937.01591574074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45937.01591574074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45937.01591574074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45937.01591574074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45937.01591574074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45937.01591574074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45937.01591574074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45937.01591574074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45937.01591574074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45937.01591574074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45937.01591574074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45937.01591574074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45937.01591574074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45937.01591574074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45937.01591574074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45937.01591574074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45937.01591574074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45937.01591574074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45937.01591574074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45937.01591574074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45937.01591574074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45937.01591574074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45937.01591574074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45937.01591574074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45937.01591574074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45937.01591574074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45937.01591574074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45937.01591574074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45937.01591574074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45937.01591574074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45937.01591574074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45937.01591574074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45937.01591574074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45937.01591574074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45937.01591574074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45937.01591574074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45937.01591574074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45937.01591574074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45937.01591574074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45937.01591574074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45937.01591574074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45937.01591574074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45937.01591574074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45937.01591574074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45937.01591574074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45937.01591574074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45937.01591574074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45937.01591574074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45937.01591574074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45937.01591574074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45937.01591574074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45937.01591574074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45937.01591574074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45937.01591574074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45937.01591574074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45937.01591574074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45937.01591574074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45937.01591574074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45937.01591574074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45937.01591574074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45937.01591574074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45937.01591574074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45937.01591574074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45937.01591574074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45937.01591574074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45937.01591574074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45937.01591574074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45937.01591574074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45937.01591574074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45937.01591574074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45937.01591574074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45937.01591574074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45937.01591574074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45937.01591574074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45937.01591574074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45937.01591574074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45937.01591574074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45937.01591574074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45937.01591574074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45937.01591574074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45937.01591574074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45937.01591574074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45937.01591574074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45937.01591574074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45937.01591574074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45937.01591574074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45937.01591574074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45937.01591574074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45937.01591574074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45937.01591574074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45937.01591574074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45937.01591574074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45937.01591574074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45937.01591574074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45937.01591574074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45937.01591574074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45937.01591574074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45937.01591574074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45937.01591574074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45937.01591574074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45937.01591574074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45937.01591574074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45937.01591574074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45937.01591574074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45937.01591574074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45937.01591574074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45937.01591574074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45937.01591574074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45937.01591574074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45937.01591574074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45937.01591574074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45937.01591574074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45937.01591574074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45937.01591574074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45937.01591574074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45937.01591574074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45937.01591574074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45937.01591574074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45937.01591574074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45937.01591574074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45937.01591574074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45937.01591574074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45937.01591574074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45937.01591574074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45937.01591574074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45937.01591574074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45937.01591574074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45937.01591574074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45937.01591574074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45937.01591574074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45937.01591574074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45937.01591574074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45937.01591574074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45937.01591574074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45937.01591574074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45937.01591574074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45937.01591574074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45937.01591574074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45937.01591574074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45937.01591574074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45937.01591574074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45937.01591574074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45937.01591574074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45937.01591574074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45937.01591574074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45937.01591574074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45937.01591574074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45937.01591574074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45937.01591574074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45937.01591574074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45937.01591574074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45937.01591574074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45937.01591574074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45937.01591574074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45937.01591574074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45937.01591574074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45937.01591574074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45937.01591574074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45937.01591574074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45937.01591574074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45937.01591574074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45937.01591574074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45937.01591574074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45937.01591574074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45937.01591574074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45937.01591574074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45937.01591574074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45937.01591574074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45937.01591574074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45937.01591574074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45937.01591574074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45937.01591574074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45937.01591574074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45937.01591574074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45937.01591574074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45937.01591574074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45937.01591574074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45937.01591574074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45937.01591574074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45937.01591574074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45937.01591574074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45937.01591574074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45937.01591574074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45937.01591574074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45937.01591574074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45937.01591574074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45937.01591574074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45937.01591574074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45937.01591574074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45937.01591574074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45937.01591574074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45937.01591574074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45937.01591574074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45937.01591574074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45937.01591574074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45937.01591574074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45937.01591574074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45937.01591574074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45937.01591574074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45937.01591574074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45937.01591574074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45937.01591574074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45937.01591574074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45937.01591574074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45937.01591574074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45937.01591574074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45937.01591574074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45937.01591574074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45937.01591574074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45937.01591574074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45937.01591574074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233.53519814814354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1.8589712962930207</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0.2514481481484836</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24150</v>
      </c>
      <c r="E5" s="144" t="s">
        <v>39047</v>
      </c>
      <c r="F5" s="145"/>
      <c r="G5" s="146">
        <f ca="1">IFERROR(NOW()-F5,"")</f>
        <v>45937.01591574074</v>
      </c>
      <c r="H5" s="145">
        <v>45936.974849537037</v>
      </c>
      <c r="I5" s="141" t="str">
        <f>IFERROR(VLOOKUP(D5,DB!A:F,6,0),"")</f>
        <v>SCECO</v>
      </c>
      <c r="J5" s="141" t="str">
        <f>IFERROR(VLOOKUP(D5,DB!A:G,7,0),"")</f>
        <v>Good+Vandalized+Vandalized</v>
      </c>
      <c r="K5" s="148" t="s">
        <v>39067</v>
      </c>
      <c r="L5" s="143" t="str">
        <f>IFERROR(VLOOKUP(D5,DB!A:I,9,0),"")</f>
        <v>Latis</v>
      </c>
    </row>
    <row r="6" spans="1:16" ht="15" customHeight="1">
      <c r="A6" s="141"/>
      <c r="B6" s="141" t="str">
        <f>IFERROR(VLOOKUP(D6,DB!A:K,11,0),"")</f>
        <v/>
      </c>
      <c r="C6" s="142"/>
      <c r="D6" s="143"/>
      <c r="E6" s="144"/>
      <c r="F6" s="145"/>
      <c r="G6" s="146">
        <f ca="1">IFERROR(NOW()-F6,"")</f>
        <v>45937.01591574074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45937.01591574074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45937.01591574074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45937.01591574074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45937.01591574074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45937.01591574074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45937.01591574074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45937.01591574074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45937.01591574074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45937.01591574074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45937.01591574074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45937.01591574074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45937.01591574074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45937.01591574074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45937.01591574074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45937.01591574074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45937.01591574074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45937.01591574074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45937.01591574074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45937.01591574074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45937.01591574074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45937.01591574074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45937.01591574074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45937.01591574074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45937.01591574074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45937.01591574074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45937.01591574074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45937.01591574074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45937.01591574074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45937.01591574074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45937.01591574074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45937.01591574074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45937.01591574074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45937.01591574074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45937.01591574074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45937.01591574074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45937.01591574074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45937.01591574074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45937.01591574074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45937.01591574074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45937.01591574074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45937.01591574074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45937.01591574074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45937.01591574074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45937.01591574074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45937.01591574074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45937.01591574074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45937.01591574074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45937.01591574074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45937.01591574074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45937.01591574074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45937.01591574074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45937.01591574074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45937.01591574074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45937.01591574074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45937.01591574074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45937.01591574074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45937.01591574074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45937.01591574074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45937.01591574074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45937.01591574074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45937.01591574074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45937.01591574074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45937.01591574074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45937.01591574074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45937.01591574074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45937.01591574074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45937.01591574074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45937.01591574074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45937.01591574074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45937.01591574074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45937.01591574074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45937.01591574074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45937.01591574074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45937.01591574074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45937.01591574074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45937.01591574074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45937.01591574074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45937.01591574074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45937.01591574074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45937.01591574074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45937.01591574074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45937.01591574074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45937.01591574074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45937.01591574074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45937.01591574074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45937.01591574074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45937.01591574074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45937.01591574074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45937.01591574074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45937.01591574074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45937.01591574074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45937.01591574074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45937.01591574074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45937.01591574074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45937.01591574074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45937.01591574074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45937.01591574074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45937.01591574074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45937.01591574074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45937.01591574074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45937.01591574074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45937.01591574074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45937.01591574074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45937.01591574074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45937.01591574074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45937.01591574074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45937.01591574074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45937.01591574074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45937.01591574074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45937.01591574074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45937.01591574074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45937.01591574074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45937.01591574074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45937.01591574074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45937.01591574074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45937.01591574074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45937.01591574074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45937.01591574074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45937.01591574074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45937.01591574074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45937.01591574074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45937.01591574074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45937.01591574074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45937.01591574074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45937.01591574074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45937.01591574074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45937.01591574074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45937.01591574074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45937.01591574074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45937.01591574074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45937.01591574074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45937.01591574074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45937.01591574074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45937.01591574074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45937.01591574074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45937.01591574074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45937.01591574074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45937.01591574074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45937.01591574074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45937.01591574074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45937.01591574074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45937.01591574074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45937.01591574074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45937.01591574074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45937.01591574074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45937.01591574074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45937.01591574074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45937.01591574074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45937.01591574074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45937.01591574074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45937.01591574074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45937.01591574074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45937.01591574074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45937.01591574074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45937.01591574074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45937.01591574074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45937.01591574074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45937.01591574074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45937.01591574074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45937.01591574074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45937.01591574074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45937.01591574074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45937.01591574074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45937.01591574074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45937.01591574074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45937.01591574074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45937.01591574074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45937.01591574074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45937.01591574074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45937.01591574074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45937.01591574074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45937.01591574074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45937.01591574074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45937.01591574074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45937.01591574074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45937.01591574074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45937.01591574074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45937.01591574074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45937.01591574074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45937.01591574074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45937.01591574074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45937.01591574074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45937.01591574074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45937.01591574074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45937.01591574074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45937.01591574074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45937.01591574074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45937.01591574074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45937.01591574074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45937.01591574074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45937.01591574074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45937.01591574074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45937.01591574074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45937.01591574074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45937.01591574074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45937.01591574074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45937.01591574074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45937.01591574074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45937.01591574074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45937.01591574074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45937.01591574074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45937.01591574074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45937.01591574074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45937.01591574074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45937.01591574074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45937.01591574074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45937.01591574074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45937.01591574074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45937.01591574074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45937.01591574074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45937.01591574074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45937.01591574074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45937.01591574074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45937.01591574074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45937.01591574074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45937.01591574074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45937.01591574074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45937.01591574074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45937.01591574074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45937.01591574074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45937.01591574074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45937.01591574074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45937.01591574074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45937.01591574074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45937.01591574074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45937.01591574074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45937.01591574074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45937.01591574074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45937.01591574074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45937.01591574074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45937.01591574074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45937.01591574074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45937.01591574074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45937.01591574074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45937.01591574074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45937.01591574074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45937.01591574074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45937.01591574074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45937.01591574074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45937.01591574074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45937.01591574074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45937.01591574074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45937.01591574074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45937.01591574074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45937.01591574074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45937.01591574074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45937.01591574074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45937.01591574074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45937.01591574074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45937.01591574074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45937.01591574074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45937.01591574074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45937.01591574074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45937.01591574074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45937.01591574074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45937.01591574074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45937.01591574074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45937.01591574074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45937.01591574074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45937.01591574074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45937.01591574074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45937.01591574074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45937.01591574074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45937.01591574074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45937.01591574074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45937.01591574074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45937.01591574074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45937.01591574074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45937.01591574074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45937.01591574074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45937.01591574074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45937.01591574074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45937.01591574074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45937.01591574074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45937.01591574074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45937.01591574074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45937.01591574074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45937.01591574074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45937.01591574074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45937.01591574074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45937.01591574074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45937.01591574074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45937.01591574074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45937.01591574074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45937.01591574074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45937.01591574074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45937.01591574074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45937.01591574074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45937.01591574074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45937.01591574074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45937.01591574074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45937.01591574074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45937.01591574074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45937.01591574074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45937.01591574074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45937.01591574074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45937.01591574074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45937.01591574074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45937.01591574074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45937.01591574074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45937.01591574074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45937.01591574074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45937.01591574074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45937.01591574074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45937.01591574074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45937.01591574074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45937.01591574074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45937.01591574074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45937.01591574074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45937.01591574074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45937.01591574074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45937.01591574074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45937.01591574074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45937.01591574074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45937.01591574074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45937.01591574074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45937.01591574074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45937.01591574074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45937.01591574074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45937.01591574074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45937.01591574074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45937.01591574074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45937.01591574074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45937.01591574074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45937.01591574074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45937.01591574074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45937.01591574074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45937.01591574074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45937.01591574074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45937.01591574074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45937.01591574074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45937.01591574074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45937.01591574074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45937.01591574074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45937.01591574074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45937.01591574074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45937.01591574074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45937.01591574074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45937.01591574074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45937.01591574074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45937.01591574074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45937.01591574074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45937.01591574074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45937.01591574074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45937.01591574074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45937.01591574074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45937.01591574074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45937.01591574074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45937.01591574074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45937.01591574074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45937.01591574074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45937.01591574074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45937.01591574074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45937.01591574074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45937.01591574074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45937.01591574074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45937.01591574074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45937.01591574074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45937.01591574074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45937.01591574074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45937.01591574074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45937.01591574074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45937.01591574074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45937.01591574074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45937.01591574074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45937.01591574074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45937.01591574074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45937.01591574074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45937.01591574074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45937.01591574074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45937.01591574074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45937.01591574074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45937.01591574074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45937.01591574074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45937.01591574074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45937.01591574074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45937.01591574074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45937.01591574074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45937.01591574074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45937.01591574074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45937.01591574074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45937.01591574074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45937.01591574074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45937.01591574074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45937.01591574074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45937.01591574074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45937.01591574074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45937.01591574074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45937.01591574074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45937.01591574074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45937.01591574074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45937.01591574074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45937.01591574074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45937.01591574074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45937.01591574074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45937.01591574074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45937.01591574074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45937.01591574074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45937.01591574074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45937.01591574074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45937.01591574074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45937.01591574074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45937.01591574074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45937.01591574074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45937.01591574074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45937.01591574074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45937.01591574074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45937.01591574074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45937.01591574074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45937.01591574074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45937.01591574074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45937.01591574074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45937.01591574074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45937.01591574074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45937.01591574074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45937.01591574074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45937.01591574074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45937.01591574074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45937.01591574074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45937.01591574074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45937.01591574074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45937.01591574074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45937.01591574074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45937.01591574074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45937.01591574074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45937.01591574074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45937.01591574074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45937.01591574074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45937.01591574074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45937.01591574074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45937.01591574074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45937.01591574074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45937.01591574074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45937.01591574074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45937.01591574074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45937.01591574074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45937.01591574074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45937.01591574074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45937.01591574074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45937.01591574074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45937.01591574074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45937.01591574074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45937.01591574074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45937.01591574074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45937.01591574074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45937.01591574074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45937.01591574074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45937.01591574074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45937.01591574074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45937.01591574074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45937.01591574074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45937.01591574074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45937.01591574074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45937.01591574074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45937.01591574074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45937.01591574074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45937.01591574074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45937.01591574074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45937.01591574074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45937.01591574074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45937.01591574074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45937.01591574074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45937.01591574074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45937.01591574074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45937.01591574074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45937.01591574074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45937.01591574074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45937.01591574074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45937.01591574074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45937.01591574074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45937.01591574074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45937.01591574074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45937.01591574074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45937.01591574074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45937.01591574074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45937.01591574074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45937.01591574074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45937.01591574074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45937.01591574074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45937.01591574074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45937.01591574074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45937.01591574074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45937.01591574074</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45937.01591574074</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45.183855555551418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10.827038425923092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45937.01591574074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45937.01591574074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45937.01591574074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45937.01591574074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45937.01591574074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45937.01591574074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45937.01591574074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45937.01591574074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45937.01591574074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45937.01591574074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45937.01591574074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45937.01591574074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45937.01591574074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45937.01591574074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45937.01591574074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45937.01591574074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45937.01591574074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45937.01591574074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45937.01591574074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45937.01591574074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45937.01591574074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45937.01591574074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45937.01591574074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45937.01591574074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45937.01591574074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45937.01591574074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45937.01591574074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45937.01591574074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45937.01591574074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45937.01591574074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45937.01591574074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45937.01591574074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45937.01591574074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45937.01591574074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45937.01591574074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45937.01591574074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45937.01591574074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45937.01591574074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45937.01591574074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45937.01591574074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45937.01591574074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45937.01591574074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45937.01591574074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45937.01591574074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45937.01591574074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45937.01591574074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45937.01591574074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45937.01591574074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45937.01591574074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45937.01591574074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45937.01591574074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45937.01591574074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45937.01591574074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45937.01591574074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45937.01591574074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45937.01591574074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45937.01591574074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45937.01591574074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45937.01591574074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45937.01591574074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45937.01591574074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45937.01591574074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45937.01591574074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45937.01591574074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45937.01591574074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45937.01591574074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45937.01591574074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45937.01591574074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45937.01591574074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45937.01591574074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45937.01591574074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45937.01591574074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45937.01591574074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45937.01591574074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45937.01591574074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45937.01591574074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45937.01591574074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45937.01591574074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45937.01591574074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45937.01591574074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45937.01591574074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45937.01591574074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45937.01591574074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45937.01591574074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45937.01591574074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45937.01591574074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45937.01591574074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45937.01591574074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45937.01591574074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45937.01591574074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45937.01591574074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45937.01591574074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45937.01591574074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45937.01591574074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45937.01591574074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45937.01591574074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45937.01591574074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45937.01591574074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45937.01591574074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45937.01591574074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45937.01591574074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45937.01591574074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45937.01591574074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45937.01591574074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45937.01591574074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45937.01591574074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45937.01591574074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45937.01591574074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45937.01591574074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45937.01591574074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45937.01591574074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45937.01591574074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45937.01591574074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45937.01591574074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45937.01591574074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45937.01591574074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45937.01591574074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45937.01591574074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45937.01591574074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45937.01591574074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45937.01591574074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45937.01591574074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45937.01591574074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45937.01591574074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45937.01591574074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45937.01591574074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45937.01591574074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45937.01591574074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45937.01591574074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45937.01591574074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45937.01591574074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45937.01591574074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45937.01591574074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45937.01591574074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45937.01591574074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45937.01591574074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45937.01591574074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45937.01591574074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45937.01591574074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45937.01591574074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45937.01591574074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45937.01591574074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45937.01591574074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45937.01591574074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45937.01591574074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45937.01591574074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45937.01591574074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45937.01591574074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45937.01591574074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45937.01591574074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45937.01591574074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45937.01591574074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45937.01591574074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45937.01591574074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45937.01591574074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45937.01591574074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45937.01591574074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45937.01591574074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45937.01591574074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10.243068518517248</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45937.01591574074</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3.134943518518412</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2.0736703703660169</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1</v>
      </c>
      <c r="D6" s="120" t="s">
        <v>34012</v>
      </c>
      <c r="E6" s="123" t="s">
        <v>38964</v>
      </c>
      <c r="F6" s="124">
        <v>45936.98878472222</v>
      </c>
      <c r="G6" s="89">
        <f ca="1">IFERROR(NOW()-F6,"-")</f>
        <v>2.7131018519867212E-2</v>
      </c>
      <c r="H6" s="124">
        <v>45936.983020833337</v>
      </c>
      <c r="I6" s="120" t="str">
        <f>IFERROR(VLOOKUP(D6,DB!A:F,6,0),"")</f>
        <v>SCECO</v>
      </c>
      <c r="J6" s="119" t="str">
        <f>IFERROR(VLOOKUP(D6,DB!A:G,7,0),"")</f>
        <v>Vandalized</v>
      </c>
      <c r="K6" s="125" t="s">
        <v>39079</v>
      </c>
      <c r="L6" s="126" t="str">
        <f>IFERROR(VLOOKUP(D6,DB!A:I,9,0),"")</f>
        <v>Latis</v>
      </c>
    </row>
    <row r="7" spans="1:16383" ht="31.5" customHeight="1">
      <c r="A7" s="121"/>
      <c r="B7" s="120" t="str">
        <f>IFERROR(VLOOKUP(D7,DB!A:K,11,0),"")</f>
        <v/>
      </c>
      <c r="C7" s="122"/>
      <c r="D7" s="120"/>
      <c r="E7" s="123"/>
      <c r="F7" s="124"/>
      <c r="G7" s="89">
        <f ca="1">IFERROR(NOW()-F7,"-")</f>
        <v>45937.01591574074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45937.01591574074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45937.01591574074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45937.01591574074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45937.01591574074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45937.01591574074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45937.01591574074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45937.01591574074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45937.01591574074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45937.01591574074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45937.01591574074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45937.01591574074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45937.01591574074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45937.01591574074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45937.01591574074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45937.01591574074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45937.01591574074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45937.01591574074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45937.01591574074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45937.01591574074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45937.01591574074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45937.01591574074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45937.01591574074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45937.01591574074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45937.01591574074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45937.01591574074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45937.01591574074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45937.01591574074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45937.01591574074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45937.01591574074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45937.01591574074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45937.01591574074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45937.01591574074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45937.01591574074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45937.01591574074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45937.01591574074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45937.01591574074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45937.01591574074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45937.01591574074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45937.01591574074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45937.01591574074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45937.01591574074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45937.01591574074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45937.01591574074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45937.01591574074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45937.01591574074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45937.01591574074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45937.01591574074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45937.01591574074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45937.01591574074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45937.01591574074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45937.01591574074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45937.01591574074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45937.01591574074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45937.01591574074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45937.01591574074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45937.01591574074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45937.01591574074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45937.01591574074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45937.01591574074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45937.01591574074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45937.01591574074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45937.01591574074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45937.01591574074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45937.01591574074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45937.01591574074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45937.01591574074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45937.01591574074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45937.01591574074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45937.01591574074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45937.01591574074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45937.01591574074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45937.01591574074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45937.01591574074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45937.01591574074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45937.01591574074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45937.01591574074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45937.01591574074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45937.01591574074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45937.01591574074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45937.01591574074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45937.01591574074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45937.01591574074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45937.01591574074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45937.01591574074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45937.01591574074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45937.01591574074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45937.01591574074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45937.01591574074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45937.01591574074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45937.01591574074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45937.01591574074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45937.01591574074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45937.01591574074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45937.01591574074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45937.01591574074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45937.01591574074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45937.01591574074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45937.01591574074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45937.01591574074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45937.01591574074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45937.01591574074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45937.01591574074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45937.01591574074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45937.01591574074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45937.01591574074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45937.01591574074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45937.01591574074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45937.01591574074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45937.01591574074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45937.01591574074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45937.01591574074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45937.01591574074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45937.01591574074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45937.01591574074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45937.01591574074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45937.01591574074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45937.01591574074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45937.01591574074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45937.01591574074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45937.01591574074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45937.01591574074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45937.01591574074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45937.01591574074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45937.01591574074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45937.01591574074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45937.01591574074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45937.01591574074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45937.01591574074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45937.01591574074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45937.01591574074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45937.01591574074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45937.01591574074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45937.01591574074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45937.01591574074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45937.01591574074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45937.01591574074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45937.01591574074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45937.01591574074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45937.01591574074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45937.01591574074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45937.01591574074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45937.01591574074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45937.01591574074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45937.01591574074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45937.01591574074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45937.01591574074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45937.01591574074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45937.01591574074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45937.01591574074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45937.01591574074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45937.01591574074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45937.01591574074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45937.01591574074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45937.01591574074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45937.01591574074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45937.01591574074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45937.01591574074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45937.01591574074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45937.01591574074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45937.01591574074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45937.01591574074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45937.01591574074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45937.01591574074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45937.01591574074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45937.01591574074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45937.01591574074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45937.01591574074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45937.01591574074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45937.01591574074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45937.01591574074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45937.01591574074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45937.01591574074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45937.01591574074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45937.01591574074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45937.01591574074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45937.01591574074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45937.01591574074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45937.01591574074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45937.01591574074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45937.01591574074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45937.01591574074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45937.01591574074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45937.01591574074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45937.01591574074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45937.01591574074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45937.01591574074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45937.01591574074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45937.01591574074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45937.01591574074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45937.01591574074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45937.01591574074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45937.01591574074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45937.01591574074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45937.01591574074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45937.01591574074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45937.01591574074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45937.01591574074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45937.01591574074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45937.01591574074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45937.01591574074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45937.01591574074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45937.01591574074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45937.01591574074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45937.01591574074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45937.01591574074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45937.01591574074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45937.01591574074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45937.01591574074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45937.01591574074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45937.01591574074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45937.01591574074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45937.01591574074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45937.01591574074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45937.01591574074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45937.01591574074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45937.01591574074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45937.01591574074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45937.01591574074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45937.01591574074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45937.01591574074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45937.01591574074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45937.01591574074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45937.01591574074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45937.01591574074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45937.01591574074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45937.01591574074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45937.01591574074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45937.01591574074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45937.01591574074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45937.01591574074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45937.01591574074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45937.01591574074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45937.01591574074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45937.01591574074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45937.01591574074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45937.01591574074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45937.01591574074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45937.01591574074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45937.01591574074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45937.01591574074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45937.01591574074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45937.01591574074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45937.01591574074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45937.01591574074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45937.01591574074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45937.01591574074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45937.01591574074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45937.01591574074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45937.01591574074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45937.01591574074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45937.01591574074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45937.01591574074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45937.01591574074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45937.01591574074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45937.01591574074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45937.01591574074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45937.01591574074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45937.01591574074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45937.01591574074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