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148" documentId="13_ncr:1_{F6CB121F-512D-4AA6-A0C1-0FB36C537598}" xr6:coauthVersionLast="47" xr6:coauthVersionMax="47" xr10:uidLastSave="{CBE80B81-CF30-484A-879D-5719FD139EA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J7" i="6"/>
  <c r="I3" i="5"/>
  <c r="B2" i="6"/>
  <c r="G2" i="6"/>
  <c r="L2" i="6"/>
  <c r="B3" i="6"/>
  <c r="G3" i="6"/>
  <c r="L3" i="6"/>
  <c r="B4" i="6"/>
  <c r="G4" i="6"/>
  <c r="L4" i="6"/>
  <c r="B5" i="6"/>
  <c r="G5" i="6"/>
  <c r="L5" i="6"/>
  <c r="B6" i="6"/>
  <c r="G6" i="6"/>
  <c r="L6" i="6"/>
  <c r="B7" i="6"/>
  <c r="G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<sst xmlns="http://schemas.openxmlformats.org/spreadsheetml/2006/main" count="179025" uniqueCount="39105">
  <si>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</si>
  <si>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</si>
  <si>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</si>
  <si>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</si>
  <si>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</si>
  <si>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</si>
  <si>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</si>
  <si>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</si>
  <si>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</si>
  <si>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</si>
  <si>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</si>
  <si>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</si>
  <si>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</si>
  <si>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</si>
  <si>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</si>
  <si>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</si>
  <si>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</si>
  <si>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</si>
  <si>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</si>
  <si>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</si>
  <si>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</si>
  <si>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</si>
  <si>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</si>
  <si>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</si>
  <si>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</si>
  <si>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</si>
  <si>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</si>
  <si>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</si>
  <si>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</si>
  <si>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</si>
  <si>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</si>
  <si>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</si>
  <si>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</si>
  <si>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</si>
  <si>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</si>
  <si>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</si>
  <si>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</si>
  <si>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</si>
  <si>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</si>
  <si>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</si>
  <si>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</si>
  <si>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</si>
  <si>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</si>
  <si>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</si>
  <si>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</si>
  <si>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</si>
  <si>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</si>
  <si>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</si>
  <si>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</si>
  <si>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</si>
  <si>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</si>
  <si>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</si>
  <si>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</si>
  <si>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</si>
  <si>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</si>
  <si>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</si>
  <si>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</si>
  <si>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</si>
  <si>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</si>
  <si>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</si>
  <si>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</si>
  <si>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</si>
  <si>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</si>
  <si>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</si>
  <si>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</si>
  <si>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</si>
  <si>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</si>
  <si>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</si>
  <si>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</si>
  <si>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</si>
  <si>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</si>
  <si>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</si>
  <si>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</si>
  <si>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</si>
  <si>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</si>
  <si>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</si>
  <si>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</si>
  <si>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</si>
  <si>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</si>
  <si>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</si>
  <si>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</si>
  <si>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</si>
  <si>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</si>
  <si>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</si>
  <si>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</si>
  <si>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</si>
  <si>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</si>
  <si>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</si>
  <si>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</si>
  <si>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</si>
  <si>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</si>
  <si>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</si>
  <si>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</si>
  <si>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</si>
  <si>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</si>
  <si>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</si>
  <si>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</si>
  <si>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</si>
  <si>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</si>
  <si>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</si>
  <si>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</si>
  <si>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</si>
  <si>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</si>
  <si>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</si>
  <si>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</si>
  <si>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</si>
  <si>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</si>
  <si>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</si>
  <si>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</si>
  <si>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</si>
  <si>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</si>
  <si>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</si>
  <si>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</si>
  <si>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</si>
  <si>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</si>
  <si>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</si>
  <si>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</si>
  <si>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</si>
  <si>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</si>
  <si>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</si>
  <si>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</si>
  <si>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</si>
  <si>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</si>
  <si>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</si>
  <si>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</si>
  <si>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</si>
  <si>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</si>
  <si>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</si>
  <si>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</si>
  <si>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</si>
  <si>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</si>
  <si>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</si>
  <si>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</si>
  <si>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</si>
  <si>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</si>
  <si>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</si>
  <si>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</si>
  <si>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</si>
  <si>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</si>
  <si>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</si>
  <si>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</si>
  <si>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</si>
  <si>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</si>
  <si>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</si>
  <si>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</si>
  <si>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</si>
  <si>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</si>
  <si>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</si>
  <si>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</si>
  <si>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</si>
  <si>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</si>
  <si>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</si>
  <si>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</si>
  <si>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</si>
  <si>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</si>
  <si>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</si>
  <si>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</si>
  <si>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</si>
  <si>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</si>
  <si>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</si>
  <si>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</si>
  <si>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</si>
  <si>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</si>
  <si>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</si>
  <si>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</si>
  <si>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</si>
  <si>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</si>
  <si>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</si>
  <si>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</si>
  <si>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</si>
  <si>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</si>
  <si>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</si>
  <si>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</si>
  <si>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</si>
  <si>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</si>
  <si>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</si>
  <si>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</si>
  <si>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</si>
  <si>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</si>
  <si>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</si>
  <si>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</si>
  <si>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</si>
  <si>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</si>
  <si>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</si>
  <si>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</si>
  <si>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</si>
  <si>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</si>
  <si>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</si>
  <si>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</si>
  <si>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</si>
  <si>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</si>
  <si>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</si>
  <si>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</si>
  <si>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</si>
  <si>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</si>
  <si>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</si>
  <si>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</si>
  <si>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</si>
  <si>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</si>
  <si>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</si>
  <si>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</si>
  <si>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</si>
  <si>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</si>
  <si>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</si>
  <si>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</si>
  <si>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</si>
  <si>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</si>
  <si>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</si>
  <si>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</si>
  <si>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</si>
  <si>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</si>
  <si>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</si>
  <si>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</si>
  <si>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</si>
  <si>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</si>
  <si>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</si>
  <si>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</si>
  <si>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</si>
  <si>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</si>
  <si>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</si>
  <si>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</si>
  <si>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</si>
  <si>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</si>
  <si>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</si>
  <si>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</si>
  <si>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</si>
  <si>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</si>
  <si>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</si>
  <si>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</si>
  <si>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</si>
  <si>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</si>
  <si>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</si>
  <si>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</si>
  <si>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</si>
  <si>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</si>
  <si>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</si>
  <si>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</si>
  <si>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</si>
  <si>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</si>
  <si>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</si>
  <si>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</si>
  <si>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</si>
  <si>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</si>
  <si>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</si>
  <si>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</si>
  <si>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</si>
  <si>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</si>
  <si>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</si>
  <si>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</si>
  <si>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</si>
  <si>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</si>
  <si>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</si>
  <si>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</si>
  <si>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</si>
  <si>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</si>
  <si>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</si>
  <si>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</si>
  <si>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</si>
  <si>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</si>
  <si>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</si>
  <si>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</si>
  <si>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</si>
  <si>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</si>
  <si>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</si>
  <si>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</si>
  <si>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</si>
  <si>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</si>
  <si>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</si>
  <si>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</si>
  <si>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</si>
  <si>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</si>
  <si>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</si>
  <si>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</si>
  <si>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</si>
  <si>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</si>
  <si>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</si>
  <si>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</si>
  <si>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</si>
  <si>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</si>
  <si>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</si>
  <si>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</si>
  <si>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</si>
  <si>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</si>
  <si>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</si>
  <si>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</si>
  <si>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</si>
  <si>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</si>
  <si>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</si>
  <si>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</si>
  <si>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</si>
  <si>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</si>
  <si>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</si>
  <si>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</si>
  <si>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</si>
  <si>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</si>
  <si>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</si>
  <si>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</si>
  <si>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</si>
  <si>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</si>
  <si>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</si>
  <si>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</si>
  <si>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</si>
  <si>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</si>
  <si>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</si>
  <si>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</si>
  <si>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</si>
  <si>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</si>
  <si>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</si>
  <si>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</si>
  <si>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</si>
  <si>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</si>
  <si>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</si>
  <si>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</si>
  <si>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</si>
  <si>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</si>
  <si>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</si>
  <si>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</si>
  <si>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</si>
  <si>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</si>
  <si>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</si>
  <si>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</si>
  <si>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</si>
  <si>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</si>
  <si>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</si>
  <si>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</si>
  <si>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</si>
  <si>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</si>
  <si>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</si>
  <si>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</si>
  <si>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</si>
  <si>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</si>
  <si>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</si>
  <si>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</si>
  <si>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</si>
  <si>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</si>
  <si>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</si>
  <si>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</si>
  <si>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</si>
  <si>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</si>
  <si>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</si>
  <si>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</si>
  <si>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</si>
  <si>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</si>
  <si>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</si>
  <si>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</si>
  <si>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</si>
  <si>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</si>
  <si>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</si>
  <si>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</si>
  <si>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</si>
  <si>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</si>
  <si>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</si>
  <si>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</si>
  <si>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</si>
  <si>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</si>
  <si>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</si>
  <si>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</si>
  <si>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</si>
  <si>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</si>
  <si>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</si>
  <si>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</si>
  <si>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</si>
  <si>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</si>
  <si>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</si>
  <si>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</si>
  <si>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</si>
  <si>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</si>
  <si>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</si>
  <si>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</si>
  <si>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</si>
  <si>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</si>
  <si>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</si>
  <si>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</si>
  <si>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</si>
  <si>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</si>
  <si>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</si>
  <si>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</si>
  <si>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</si>
  <si>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</si>
  <si>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</si>
  <si>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</si>
  <si>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</si>
  <si>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</si>
  <si>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</si>
  <si>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</si>
  <si>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</si>
  <si>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</si>
  <si>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</si>
  <si>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</si>
  <si>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</si>
  <si>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</si>
  <si>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</si>
  <si>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</si>
  <si>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</si>
  <si>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</si>
  <si>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</si>
  <si>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</si>
  <si>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</si>
  <si>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</si>
  <si>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</si>
  <si>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</si>
  <si>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</si>
  <si>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</si>
  <si>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</si>
  <si>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</si>
  <si>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</si>
  <si>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</si>
  <si>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</si>
  <si>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</si>
  <si>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</si>
  <si>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</si>
  <si>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</si>
  <si>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</si>
  <si>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</si>
  <si>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</si>
  <si>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</si>
  <si>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</si>
  <si>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</si>
  <si>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</si>
  <si>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</si>
  <si>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</si>
  <si>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</si>
  <si>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</si>
  <si>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</si>
  <si>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</si>
  <si>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</si>
  <si>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</si>
  <si>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</si>
  <si>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</si>
  <si>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</si>
  <si>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</si>
  <si>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</si>
  <si>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</si>
  <si>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</si>
  <si>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</si>
  <si>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</si>
  <si>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</si>
  <si>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</si>
  <si>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</si>
  <si>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</si>
  <si>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</si>
  <si>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</si>
  <si>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</si>
  <si>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</si>
  <si>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</si>
  <si>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</si>
  <si>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</si>
  <si>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</si>
  <si>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</si>
  <si>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</si>
  <si>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</si>
  <si>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</si>
  <si>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</si>
  <si>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</si>
  <si>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</si>
  <si>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</si>
  <si>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</si>
  <si>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</si>
  <si>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</si>
  <si>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</si>
  <si>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</si>
  <si>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</si>
  <si>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</si>
  <si>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</si>
  <si>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</si>
  <si>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</si>
  <si>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</si>
  <si>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</si>
  <si>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</si>
  <si>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</si>
  <si>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</si>
  <si>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</si>
  <si>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</si>
  <si>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</si>
  <si>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</si>
  <si>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</si>
  <si>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</si>
  <si>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</si>
  <si>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</si>
  <si>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</si>
  <si>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</si>
  <si>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</si>
  <si>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</si>
  <si>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</si>
  <si>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</si>
  <si>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</si>
  <si>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</si>
  <si>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</si>
  <si>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</si>
  <si>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</si>
  <si>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</si>
  <si>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</si>
  <si>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</si>
  <si>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</si>
  <si>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</si>
  <si>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</si>
  <si>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</si>
  <si>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</si>
  <si>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</si>
  <si>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</si>
  <si>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</si>
  <si>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</si>
  <si>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</si>
  <si>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</si>
  <si>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</si>
  <si>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</si>
  <si>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</si>
  <si>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</si>
  <si>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</si>
  <si>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</si>
  <si>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</si>
  <si>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</si>
  <si>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</si>
  <si>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</si>
  <si>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</si>
  <si>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</si>
  <si>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</si>
  <si>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</si>
  <si>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</si>
  <si>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</si>
  <si>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</si>
  <si>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</si>
  <si>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</si>
  <si>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</si>
  <si>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</si>
  <si>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</si>
  <si>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</si>
  <si>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</si>
  <si>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</si>
  <si>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</si>
  <si>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</si>
  <si>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</si>
  <si>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</si>
  <si>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</si>
  <si>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</si>
  <si>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</si>
  <si>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</si>
  <si>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</si>
  <si>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</si>
  <si>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</si>
  <si>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</si>
  <si>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</si>
  <si>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</si>
  <si>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</si>
  <si>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</si>
  <si>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</si>
  <si>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</si>
  <si>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</si>
  <si>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</si>
  <si>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</si>
  <si>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</si>
  <si>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</si>
  <si>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</si>
  <si>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</si>
  <si>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</si>
  <si>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</si>
  <si>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</si>
  <si>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</si>
  <si>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</si>
  <si>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</si>
  <si>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</si>
  <si>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</si>
  <si>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</si>
  <si>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</si>
  <si>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</si>
  <si>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</si>
  <si>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</si>
  <si>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</si>
  <si>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</si>
  <si>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</si>
  <si>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</si>
  <si>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</si>
  <si>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</si>
  <si>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</si>
  <si>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</si>
  <si>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</si>
  <si>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</si>
  <si>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</si>
  <si>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</si>
  <si>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</si>
  <si>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</si>
  <si>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</si>
  <si>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</si>
  <si>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</si>
  <si>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</si>
  <si>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</si>
  <si>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</si>
  <si>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</si>
  <si>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</si>
  <si>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</si>
  <si>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</si>
  <si>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</si>
  <si>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</si>
  <si>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</si>
  <si>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</si>
  <si>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</si>
  <si>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</si>
  <si>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</si>
  <si>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</si>
  <si>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</si>
  <si>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</si>
  <si>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</si>
  <si>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</si>
  <si>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</si>
  <si>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</si>
  <si>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</si>
  <si>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</si>
  <si>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</si>
  <si>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</si>
  <si>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</si>
  <si>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</si>
  <si>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</si>
  <si>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</si>
  <si>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</si>
  <si>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</si>
  <si>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</si>
  <si>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</si>
  <si>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</si>
  <si>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</si>
  <si>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</si>
  <si>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</si>
  <si>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</si>
  <si>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</si>
  <si>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</si>
  <si>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</si>
  <si>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</si>
  <si>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</si>
  <si>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</si>
  <si>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</si>
  <si>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</si>
  <si>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</si>
  <si>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</si>
  <si>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</si>
  <si>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</si>
  <si>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</si>
  <si>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</si>
  <si>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</si>
  <si>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</si>
  <si>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</si>
  <si>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</si>
  <si>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</si>
  <si>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</si>
  <si>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</si>
  <si>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</si>
  <si>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</si>
  <si>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</si>
  <si>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</si>
  <si>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</si>
  <si>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</si>
  <si>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</si>
  <si>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</si>
  <si>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</si>
  <si>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</si>
  <si>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</si>
  <si>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</si>
  <si>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</si>
  <si>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</si>
  <si>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</si>
  <si>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</si>
  <si>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</si>
  <si>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</si>
  <si>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</si>
  <si>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</si>
  <si>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</si>
  <si>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</si>
  <si>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</si>
  <si>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</si>
  <si>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</si>
  <si>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</si>
  <si>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</si>
  <si>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</si>
  <si>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</si>
  <si>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</si>
  <si>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</si>
  <si>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</si>
  <si>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</si>
  <si>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</si>
  <si>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</si>
  <si>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</si>
  <si>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</si>
  <si>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</si>
  <si>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</si>
  <si>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</si>
  <si>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</si>
  <si>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</si>
  <si>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</si>
  <si>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</si>
  <si>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</si>
  <si>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</si>
  <si>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</si>
  <si>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</si>
  <si>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</si>
  <si>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</si>
  <si>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</si>
  <si>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</si>
  <si>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</si>
  <si>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</si>
  <si>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</si>
  <si>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</si>
  <si>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</si>
  <si>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</si>
  <si>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</si>
  <si>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</si>
  <si>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</si>
  <si>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</si>
  <si>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</si>
  <si>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</si>
  <si>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</si>
  <si>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</si>
  <si>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</si>
  <si>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</si>
  <si>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</si>
  <si>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</si>
  <si>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</si>
  <si>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</si>
  <si>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</si>
  <si>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</si>
  <si>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</si>
  <si>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</si>
  <si>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</si>
  <si>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</si>
  <si>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</si>
  <si>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</si>
  <si>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</si>
  <si>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</si>
  <si>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</si>
  <si>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</si>
  <si>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</si>
  <si>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</si>
  <si>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</si>
  <si>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</si>
  <si>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</si>
  <si>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</si>
  <si>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</si>
  <si>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</si>
  <si>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</si>
  <si>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</si>
  <si>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</si>
  <si>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</si>
  <si>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</si>
  <si>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</si>
  <si>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</si>
  <si>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</si>
  <si>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</si>
  <si>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</si>
  <si>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</si>
  <si>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</si>
  <si>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</si>
  <si>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</si>
  <si>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</si>
  <si>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</si>
  <si>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</si>
  <si>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</si>
  <si>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</si>
  <si>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</si>
  <si>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</si>
  <si>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</si>
  <si>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</si>
  <si>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</si>
  <si>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</si>
  <si>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</si>
  <si>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</si>
  <si>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</si>
  <si>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</si>
  <si>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</si>
  <si>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</si>
  <si>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</si>
  <si>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</si>
  <si>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</si>
  <si>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</si>
  <si>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</si>
  <si>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</si>
  <si>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</si>
  <si>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</si>
  <si>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</si>
  <si>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</si>
  <si>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</si>
  <si>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</si>
  <si>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</si>
  <si>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</si>
  <si>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</si>
  <si>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</si>
  <si>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</si>
  <si>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</si>
  <si>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</si>
  <si>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</si>
  <si>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</si>
  <si>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</si>
  <si>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</si>
  <si>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</si>
  <si>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</si>
  <si>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</si>
  <si>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</si>
  <si>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</si>
  <si>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</si>
  <si>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</si>
  <si>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</si>
  <si>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</si>
  <si>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</si>
  <si>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</si>
  <si>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</si>
  <si>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</si>
  <si>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</si>
  <si>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</si>
  <si>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</si>
  <si>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</si>
  <si>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</si>
  <si>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</si>
  <si>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</si>
  <si>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</si>
  <si>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</si>
  <si>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</si>
  <si>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</si>
  <si>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</si>
  <si>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</si>
  <si>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</si>
  <si>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</si>
  <si>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</si>
  <si>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</si>
  <si>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</si>
  <si>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</si>
  <si>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</si>
  <si>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</si>
  <si>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</si>
  <si>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</si>
  <si>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</si>
  <si>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</si>
  <si>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</si>
  <si>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</si>
  <si>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</si>
  <si>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</si>
  <si>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</si>
  <si>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</si>
  <si>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</si>
  <si>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</si>
  <si>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</si>
  <si>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</si>
  <si>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</si>
  <si>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</si>
  <si>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</si>
  <si>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</si>
  <si>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</si>
  <si>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</si>
  <si>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</si>
  <si>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</si>
  <si>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</si>
  <si>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</si>
  <si>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</si>
  <si>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</si>
  <si>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</si>
  <si>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</si>
  <si>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</si>
  <si>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</si>
  <si>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</si>
  <si>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</si>
  <si>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</si>
  <si>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</si>
  <si>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</si>
  <si>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</si>
  <si>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</si>
  <si>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</si>
  <si>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</si>
  <si>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</si>
  <si>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</si>
  <si>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</si>
  <si>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</si>
  <si>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</si>
  <si>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</si>
  <si>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</si>
  <si>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</si>
  <si>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</si>
  <si>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</si>
  <si>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</si>
  <si>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</si>
  <si>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</si>
  <si>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</si>
  <si>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</si>
  <si>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</si>
  <si>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</si>
  <si>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</si>
  <si>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</si>
  <si>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</si>
  <si>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</si>
  <si>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</si>
  <si>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</si>
  <si>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</si>
  <si>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</si>
  <si>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</si>
  <si>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</si>
  <si>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</si>
  <si>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</si>
  <si>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</si>
  <si>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</si>
  <si>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</si>
  <si>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</si>
  <si>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</si>
  <si>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</si>
  <si>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</si>
  <si>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</si>
  <si>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</si>
  <si>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</si>
  <si>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</si>
  <si>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</si>
  <si>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</si>
  <si>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</si>
  <si>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</si>
  <si>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</si>
  <si>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</si>
  <si>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</si>
  <si>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</si>
  <si>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</si>
  <si>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</si>
  <si>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</si>
  <si>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</si>
  <si>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</si>
  <si>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</si>
  <si>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</si>
  <si>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</si>
  <si>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</si>
  <si>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</si>
  <si>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</si>
  <si>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</si>
  <si>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</si>
  <si>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</si>
  <si>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</si>
  <si>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</si>
  <si>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</si>
  <si>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</si>
  <si>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</si>
  <si>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</si>
  <si>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</si>
  <si>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</si>
  <si>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</si>
  <si>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</si>
  <si>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</si>
  <si>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</si>
  <si>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</si>
  <si>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</si>
  <si>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</si>
  <si>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</si>
  <si>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</si>
  <si>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</si>
  <si>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</si>
  <si>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</si>
  <si>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</si>
  <si>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</si>
  <si>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</si>
  <si>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</si>
  <si>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</si>
  <si>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</si>
  <si>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</si>
  <si>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</si>
  <si>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</si>
  <si>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</si>
  <si>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</si>
  <si>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</si>
  <si>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</si>
  <si>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</si>
  <si>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</si>
  <si>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</si>
  <si>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</si>
  <si>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</si>
  <si>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</si>
  <si>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</si>
  <si>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</si>
  <si>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</si>
  <si>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</si>
  <si>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</si>
  <si>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</si>
  <si>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</si>
  <si>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</si>
  <si>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</si>
  <si>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</si>
  <si>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</si>
  <si>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</si>
  <si>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</si>
  <si>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</si>
  <si>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</si>
  <si>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</si>
  <si>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</si>
  <si>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</si>
  <si>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</si>
  <si>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</si>
  <si>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</si>
  <si>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</si>
  <si>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</si>
  <si>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</si>
  <si>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</si>
  <si>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</si>
  <si>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</si>
  <si>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</si>
  <si>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</si>
  <si>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</si>
  <si>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</si>
  <si>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</si>
  <si>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</si>
  <si>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</si>
  <si>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</si>
  <si>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</si>
  <si>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</si>
  <si>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</si>
  <si>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</si>
  <si>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</si>
  <si>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</si>
  <si>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</si>
  <si>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</si>
  <si>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</si>
  <si>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</si>
  <si>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</si>
  <si>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</si>
  <si>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</si>
  <si>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</si>
  <si>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</si>
  <si>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</si>
  <si>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</si>
  <si>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</si>
  <si>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</si>
  <si>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</si>
  <si>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</si>
  <si>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</si>
  <si>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</si>
  <si>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</si>
  <si>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</si>
  <si>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</si>
  <si>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</si>
  <si>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</si>
  <si>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</si>
  <si>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</si>
  <si>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</si>
  <si>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</si>
  <si>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</si>
  <si>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</si>
  <si>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</si>
  <si>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</si>
  <si>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</si>
  <si>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</si>
  <si>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</si>
  <si>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</si>
  <si>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</si>
  <si>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</si>
  <si>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</si>
  <si>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</si>
  <si>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</si>
  <si>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</si>
  <si>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</si>
  <si>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</si>
  <si>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</si>
  <si>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</si>
  <si>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</si>
  <si>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</si>
  <si>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</si>
  <si>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</si>
  <si>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</si>
  <si>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</si>
  <si>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</si>
  <si>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</si>
  <si>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</si>
  <si>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</si>
  <si>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</si>
  <si>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</si>
  <si>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</si>
  <si>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</si>
  <si>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</si>
  <si>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</si>
  <si>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</si>
  <si>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</si>
  <si>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</si>
  <si>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</si>
  <si>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</si>
  <si>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</si>
  <si>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</si>
  <si>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</si>
  <si>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</si>
  <si>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</si>
  <si>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</si>
  <si>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</si>
  <si>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</si>
  <si>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</si>
  <si>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</si>
  <si>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</si>
  <si>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</si>
  <si>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</si>
  <si>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</si>
  <si>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</si>
  <si>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</si>
  <si>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</si>
  <si>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</si>
  <si>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</si>
  <si>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</si>
  <si>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</si>
  <si>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</si>
  <si>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</si>
  <si>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</si>
  <si>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</si>
  <si>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</si>
  <si>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</si>
  <si>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</si>
  <si>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</si>
  <si>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</si>
  <si>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</si>
  <si>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</si>
  <si>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</si>
  <si>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</si>
  <si>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</si>
  <si>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</si>
  <si>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</si>
  <si>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</si>
  <si>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</si>
  <si>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</si>
  <si>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</si>
  <si>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</si>
  <si>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</si>
  <si>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</si>
  <si>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</si>
  <si>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</si>
  <si>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</si>
  <si>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</si>
  <si>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</si>
  <si>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</si>
  <si>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</si>
  <si>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</si>
  <si>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</si>
  <si>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</si>
  <si>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</si>
  <si>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</si>
  <si>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</si>
  <si>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</si>
  <si>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</si>
  <si>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</si>
  <si>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</si>
  <si>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</si>
  <si>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</si>
  <si>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</si>
  <si>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</si>
  <si>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</si>
  <si>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</si>
  <si>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</si>
  <si>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</si>
  <si>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</si>
  <si>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</si>
  <si>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</si>
  <si>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</si>
  <si>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</si>
  <si>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</si>
  <si>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</si>
  <si>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</si>
  <si>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</si>
  <si>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</si>
  <si>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</si>
  <si>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</si>
  <si>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</si>
  <si>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</si>
  <si>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</si>
  <si>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</si>
  <si>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</si>
  <si>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</si>
  <si>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</si>
  <si>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</si>
  <si>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</si>
  <si>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</si>
  <si>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</si>
  <si>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</si>
  <si>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</si>
  <si>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</si>
  <si>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</si>
  <si>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</si>
  <si>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</si>
  <si>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</si>
  <si>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</si>
  <si>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</si>
  <si>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</si>
  <si>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</si>
  <si>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</si>
  <si>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</si>
  <si>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</si>
  <si>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</si>
  <si>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</si>
  <si>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</si>
  <si>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</si>
  <si>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</si>
  <si>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</si>
  <si>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</si>
  <si>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</si>
  <si>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</si>
  <si>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</si>
  <si>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</si>
  <si>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</si>
  <si>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</si>
  <si>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</si>
  <si>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</si>
  <si>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</si>
  <si>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</si>
  <si>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</si>
  <si>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</si>
  <si>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</si>
  <si>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</si>
  <si>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</si>
  <si>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</si>
  <si>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</si>
  <si>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</si>
  <si>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</si>
  <si>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</si>
  <si>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</si>
  <si>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</si>
  <si>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</si>
  <si>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</si>
  <si>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</si>
  <si>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</si>
  <si>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</si>
  <si>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</si>
  <si>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</si>
  <si>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</si>
  <si>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</si>
  <si>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</si>
  <si>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</si>
  <si>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</si>
  <si>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</si>
  <si>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</si>
  <si>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</si>
  <si>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</si>
  <si>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</si>
  <si>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</si>
  <si>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</si>
  <si>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</si>
  <si>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</si>
  <si>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</si>
  <si>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</si>
  <si>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</si>
  <si>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</si>
  <si>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</si>
  <si>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</si>
  <si>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</si>
  <si>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</si>
  <si>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</si>
  <si>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</si>
  <si>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</si>
  <si>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</si>
  <si>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</si>
  <si>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</si>
  <si>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</si>
  <si>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</si>
  <si>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</si>
  <si>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</si>
  <si>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</si>
  <si>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</si>
  <si>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</si>
  <si>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</si>
  <si>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</si>
  <si>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</si>
  <si>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</si>
  <si>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</si>
  <si>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</si>
  <si>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</si>
  <si>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</si>
  <si>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</si>
  <si>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</si>
  <si>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</si>
  <si>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</si>
  <si>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</si>
  <si>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</si>
  <si>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</si>
  <si>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</si>
  <si>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</si>
  <si>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</si>
  <si>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</si>
  <si>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</si>
  <si>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</si>
  <si>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</si>
  <si>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</si>
  <si>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</si>
  <si>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</si>
  <si>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</si>
  <si>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</si>
  <si>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</si>
  <si>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</si>
  <si>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</si>
  <si>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</si>
  <si>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</si>
  <si>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</si>
  <si>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</si>
  <si>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</si>
  <si>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</si>
  <si>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</si>
  <si>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</si>
  <si>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</si>
  <si>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</si>
  <si>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</si>
  <si>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</si>
  <si>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</si>
  <si>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</si>
  <si>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</si>
  <si>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</si>
  <si>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</si>
  <si>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</si>
  <si>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</si>
  <si>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</si>
  <si>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</si>
  <si>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</si>
  <si>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</si>
  <si>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</si>
  <si>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</si>
  <si>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</si>
  <si>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</si>
  <si>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</si>
  <si>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</si>
  <si>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</si>
  <si>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</si>
  <si>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</si>
  <si>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</si>
  <si>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</si>
  <si>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</si>
  <si>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</si>
  <si>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</si>
  <si>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</si>
  <si>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</si>
  <si>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</si>
  <si>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</si>
  <si>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</si>
  <si>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</si>
  <si>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</si>
  <si>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</si>
  <si>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</si>
  <si>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</si>
  <si>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</si>
  <si>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</si>
  <si>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</si>
  <si>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</si>
  <si>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</si>
  <si>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</si>
  <si>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</si>
  <si>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</si>
  <si>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</si>
  <si>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</si>
  <si>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</si>
  <si>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</si>
  <si>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</si>
  <si>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</si>
  <si>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</si>
  <si>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</si>
  <si>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</si>
  <si>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</si>
  <si>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</si>
  <si>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</si>
  <si>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</si>
  <si>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</si>
  <si>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</si>
  <si>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</si>
  <si>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</si>
  <si>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</si>
  <si>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</si>
  <si>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</si>
  <si>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</si>
  <si>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</si>
  <si>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</si>
  <si>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</si>
  <si>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</si>
  <si>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</si>
  <si>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</si>
  <si>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</si>
  <si>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</si>
  <si>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</si>
  <si>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</si>
  <si>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</si>
  <si>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</si>
  <si>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</si>
  <si>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</si>
  <si>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</si>
  <si>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</si>
  <si>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</si>
  <si>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</si>
  <si>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</si>
  <si>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</si>
  <si>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</si>
  <si>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</si>
  <si>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</si>
  <si>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</si>
  <si>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</si>
  <si>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</si>
  <si>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</si>
  <si>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</si>
  <si>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</si>
  <si>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</si>
  <si>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</si>
  <si>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</si>
  <si>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</si>
  <si>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</si>
  <si>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</si>
  <si>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</si>
  <si>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</si>
  <si>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</si>
  <si>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</si>
  <si>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</si>
  <si>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</si>
  <si>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</si>
  <si>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</si>
  <si>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</si>
  <si>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</si>
  <si>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</si>
  <si>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</si>
  <si>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</si>
  <si>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</si>
  <si>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</si>
  <si>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</si>
  <si>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</si>
  <si>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</si>
  <si>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</si>
  <si>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</si>
  <si>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</si>
  <si>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</si>
  <si>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</si>
  <si>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</si>
  <si>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</si>
  <si>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</si>
  <si>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</si>
  <si>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</si>
  <si>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</si>
  <si>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</si>
  <si>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</si>
  <si>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</si>
  <si>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</si>
  <si>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</si>
  <si>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</si>
  <si>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</si>
  <si>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</si>
  <si>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</si>
  <si>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</si>
  <si>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</si>
  <si>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</si>
  <si>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</si>
  <si>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</si>
  <si>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</si>
  <si>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</si>
  <si>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</si>
  <si>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</si>
  <si>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</si>
  <si>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</si>
  <si>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</si>
  <si>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</si>
  <si>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</si>
  <si>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</si>
  <si>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</si>
  <si>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</si>
  <si>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</si>
  <si>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</si>
  <si>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</si>
  <si>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</si>
  <si>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</si>
  <si>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</si>
  <si>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</si>
  <si>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</si>
  <si>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</si>
  <si>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</si>
  <si>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</si>
  <si>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</si>
  <si>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</si>
  <si>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</si>
  <si>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</si>
  <si>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</si>
  <si>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</si>
  <si>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</si>
  <si>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</si>
  <si>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</si>
  <si>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</si>
  <si>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</si>
  <si>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</si>
  <si>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</si>
  <si>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</si>
  <si>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</si>
  <si>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</si>
  <si>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</si>
  <si>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</si>
  <si>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</si>
  <si>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</si>
  <si>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</si>
  <si>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</si>
  <si>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</si>
  <si>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</si>
  <si>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</si>
  <si>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</si>
  <si>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</si>
  <si>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</si>
  <si>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</si>
  <si>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</si>
  <si>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</si>
  <si>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</si>
  <si>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</si>
  <si>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</si>
  <si>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</si>
  <si>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</si>
  <si>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</si>
  <si>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</si>
  <si>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</si>
  <si>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</si>
  <si>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</si>
  <si>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</si>
  <si>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</si>
  <si>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</si>
  <si>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</si>
  <si>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</si>
  <si>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</si>
  <si>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</si>
  <si>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</si>
  <si>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</si>
  <si>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</si>
  <si>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</si>
  <si>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</si>
  <si>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</si>
  <si>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</si>
  <si>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</si>
  <si>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</si>
  <si>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</si>
  <si>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</si>
  <si>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</si>
  <si>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</si>
  <si>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</si>
  <si>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</si>
  <si>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</si>
  <si>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</si>
  <si>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</si>
  <si>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</si>
  <si>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</si>
  <si>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</si>
  <si>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</si>
  <si>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</si>
  <si>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</si>
  <si>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</si>
  <si>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</si>
  <si>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</si>
  <si>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</si>
  <si>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</si>
  <si>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</si>
  <si>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</si>
  <si>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</si>
  <si>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</si>
  <si>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</si>
  <si>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</si>
  <si>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</si>
  <si>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</si>
  <si>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</si>
  <si>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</si>
  <si>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</si>
  <si>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</si>
  <si>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</si>
  <si>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</si>
  <si>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</si>
  <si>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</si>
  <si>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</si>
  <si>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</si>
  <si>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</si>
  <si>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</si>
  <si>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</si>
  <si>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</si>
  <si>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</si>
  <si>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</si>
  <si>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</si>
  <si>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</si>
  <si>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</si>
  <si>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</si>
  <si>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</si>
  <si>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</si>
  <si>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</si>
  <si>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</si>
  <si>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</si>
  <si>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</si>
  <si>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</si>
  <si>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</si>
  <si>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</si>
  <si>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</si>
  <si>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</si>
  <si>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</si>
  <si>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</si>
  <si>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</si>
  <si>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</si>
  <si>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</si>
  <si>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</si>
  <si>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</si>
  <si>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</si>
  <si>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</si>
  <si>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</si>
  <si>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</si>
  <si>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</si>
  <si>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</si>
  <si>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</si>
  <si>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</si>
  <si>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</si>
  <si>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</si>
  <si>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</si>
  <si>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</si>
  <si>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</si>
  <si>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</si>
  <si>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</si>
  <si>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</si>
  <si>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</si>
  <si>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</si>
  <si>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</si>
  <si>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</si>
  <si>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</si>
  <si>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</si>
  <si>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</si>
  <si>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</si>
  <si>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</si>
  <si>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</si>
  <si>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</si>
  <si>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</si>
  <si>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</si>
  <si>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</si>
  <si>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</si>
  <si>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</si>
  <si>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</si>
  <si>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</si>
  <si>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</si>
  <si>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</si>
  <si>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</si>
  <si>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</si>
  <si>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</si>
  <si>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</si>
  <si>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</si>
  <si>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</si>
  <si>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</si>
  <si>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</si>
  <si>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</si>
  <si>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</si>
  <si>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</si>
  <si>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</si>
  <si>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</si>
  <si>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</si>
  <si>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</si>
  <si>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</si>
  <si>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</si>
  <si>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</si>
  <si>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</si>
  <si>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</si>
  <si>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</si>
  <si>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</si>
  <si>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</si>
  <si>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</si>
  <si>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</si>
  <si>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</si>
  <si>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</si>
  <si>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</si>
  <si>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</si>
  <si>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</si>
  <si>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</si>
  <si>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</si>
  <si>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</si>
  <si>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</si>
  <si>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</si>
  <si>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</si>
  <si>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</si>
  <si>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</si>
  <si>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</si>
  <si>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</si>
  <si>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</si>
  <si>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</si>
  <si>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</si>
  <si>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</si>
  <si>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</si>
  <si>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</si>
  <si>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</si>
  <si>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</si>
  <si>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</si>
  <si>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</si>
  <si>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</si>
  <si>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</si>
  <si>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</si>
  <si>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</si>
  <si>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</si>
  <si>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</si>
  <si>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</si>
  <si>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</si>
  <si>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</si>
  <si>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</si>
  <si>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</si>
  <si>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</si>
  <si>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</si>
  <si>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</si>
  <si>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</si>
  <si>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</si>
  <si>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</si>
  <si>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</si>
  <si>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</si>
  <si>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</si>
  <si>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</si>
  <si>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</si>
  <si>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</si>
  <si>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</si>
  <si>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</si>
  <si>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</si>
  <si>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</si>
  <si>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</si>
  <si>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</si>
  <si>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</si>
  <si>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</si>
  <si>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</si>
  <si>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</si>
  <si>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</si>
  <si>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</si>
  <si>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</si>
  <si>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</si>
  <si>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</si>
  <si>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</si>
  <si>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</si>
  <si>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</si>
  <si>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</si>
  <si>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</si>
  <si>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</si>
  <si>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</si>
  <si>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</si>
  <si>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</si>
  <si>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</si>
  <si>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</si>
  <si>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</si>
  <si>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</si>
  <si>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</si>
  <si>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</si>
  <si>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</si>
  <si>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</si>
  <si>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</si>
  <si>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</si>
  <si>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</si>
  <si>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</si>
  <si>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</si>
  <si>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</si>
  <si>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</si>
  <si>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</si>
  <si>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</si>
  <si>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</si>
  <si>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</si>
  <si>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</si>
  <si>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</si>
  <si>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</si>
  <si>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</si>
  <si>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</si>
  <si>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</si>
  <si>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</si>
  <si>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</si>
  <si>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</si>
  <si>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</si>
  <si>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</si>
  <si>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</si>
  <si>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</si>
  <si>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</si>
  <si>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</si>
  <si>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</si>
  <si>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</si>
  <si>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</si>
  <si>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</si>
  <si>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</si>
  <si>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</si>
  <si>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</si>
  <si>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</si>
  <si>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</si>
  <si>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</si>
  <si>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</si>
  <si>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</si>
  <si>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</si>
  <si>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</si>
  <si>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</si>
  <si>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</si>
  <si>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</si>
  <si>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</si>
  <si>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</si>
  <si>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</si>
  <si>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</si>
  <si>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</si>
  <si>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</si>
  <si>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</si>
  <si>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</si>
  <si>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</si>
  <si>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</si>
  <si>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</si>
  <si>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</si>
  <si>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</si>
  <si>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</si>
  <si>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</si>
  <si>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</si>
  <si>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</si>
  <si>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</si>
  <si>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</si>
  <si>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</si>
  <si>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</si>
  <si>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</si>
  <si>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</si>
  <si>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</si>
  <si>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</si>
  <si>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</si>
  <si>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</si>
  <si>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</si>
  <si>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</si>
  <si>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</si>
  <si>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</si>
  <si>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</si>
  <si>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</si>
  <si>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</si>
  <si>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</si>
  <si>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</si>
  <si>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</si>
  <si>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</si>
  <si>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</si>
  <si>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</si>
  <si>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</si>
  <si>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</si>
  <si>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</si>
  <si>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</si>
  <si>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</si>
  <si>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</si>
  <si>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</si>
  <si>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</si>
  <si>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</si>
  <si>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</si>
  <si>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</si>
  <si>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</si>
  <si>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</si>
  <si>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</si>
  <si>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</si>
  <si>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</si>
  <si>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</si>
  <si>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</si>
  <si>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</si>
  <si>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</si>
  <si>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</si>
  <si>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</si>
  <si>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</si>
  <si>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</si>
  <si>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</si>
  <si>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</si>
  <si>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</si>
  <si>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</si>
  <si>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</si>
  <si>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</si>
  <si>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</si>
  <si>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</si>
  <si>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</si>
  <si>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</si>
  <si>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</si>
  <si>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</si>
  <si>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</si>
  <si>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</si>
  <si>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</si>
  <si>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</si>
  <si>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</si>
  <si>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</si>
  <si>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</si>
  <si>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</si>
  <si>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</si>
  <si>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</si>
  <si>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</si>
  <si>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</si>
  <si>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</si>
  <si>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</si>
  <si>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</si>
  <si>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</si>
  <si>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</si>
  <si>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</si>
  <si>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</si>
  <si>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</si>
  <si>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</si>
  <si>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</si>
  <si>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</si>
  <si>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</si>
  <si>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</si>
  <si>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</si>
  <si>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</si>
  <si>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</si>
  <si>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</si>
  <si>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</si>
  <si>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</si>
  <si>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</si>
  <si>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</si>
  <si>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</si>
  <si>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</si>
  <si>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</si>
  <si>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</si>
  <si>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</si>
  <si>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</si>
  <si>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</si>
  <si>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</si>
  <si>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</si>
  <si>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</si>
  <si>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</si>
  <si>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</si>
  <si>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</si>
  <si>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</si>
  <si>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</si>
  <si>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</si>
  <si>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</si>
  <si>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</si>
  <si>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</si>
  <si>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</si>
  <si>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</si>
  <si>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</si>
  <si>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</si>
  <si>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</si>
  <si>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</si>
  <si>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</si>
  <si>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</si>
  <si>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</si>
  <si>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</si>
  <si>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</si>
  <si>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</si>
  <si>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</si>
  <si>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</si>
  <si>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</si>
  <si>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</si>
  <si>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</si>
  <si>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</si>
  <si>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</si>
  <si>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</si>
  <si>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</si>
  <si>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</si>
  <si>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</si>
  <si>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</si>
  <si>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</si>
  <si>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</si>
  <si>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</si>
  <si>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</si>
  <si>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</si>
  <si>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</si>
  <si>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</si>
  <si>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</si>
  <si>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</si>
  <si>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</si>
  <si>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</si>
  <si>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</si>
  <si>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</si>
  <si>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</si>
  <si>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</si>
  <si>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</si>
  <si>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</si>
  <si>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</si>
  <si>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</si>
  <si>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</si>
  <si>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</si>
  <si>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</si>
  <si>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</si>
  <si>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</si>
  <si>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</si>
  <si>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</si>
  <si>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</si>
  <si>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</si>
  <si>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</si>
  <si>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</si>
  <si>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</si>
  <si>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</si>
  <si>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</si>
  <si>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</si>
  <si>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</si>
  <si>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</si>
  <si>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</si>
  <si>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</si>
  <si>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</si>
  <si>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</si>
  <si>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</si>
  <si>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</si>
  <si>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</si>
  <si>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</si>
  <si>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</si>
  <si>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</si>
  <si>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</si>
  <si>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</si>
  <si>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</si>
  <si>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</si>
  <si>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</si>
  <si>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</si>
  <si>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</si>
  <si>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</si>
  <si>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</si>
  <si>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</si>
  <si>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</si>
  <si>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</si>
  <si>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</si>
  <si>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</si>
  <si>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</si>
  <si>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</si>
  <si>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</si>
  <si>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</si>
  <si>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</si>
  <si>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</si>
  <si>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</si>
  <si>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</si>
  <si>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</si>
  <si>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</si>
  <si>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</si>
  <si>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</si>
  <si>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</si>
  <si>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</si>
  <si>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</si>
  <si>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</si>
  <si>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</si>
  <si>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</si>
  <si>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</si>
  <si>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</si>
  <si>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</si>
  <si>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</si>
  <si>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</si>
  <si>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</si>
  <si>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</si>
  <si>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</si>
  <si>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</si>
  <si>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</si>
  <si>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</si>
  <si>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</si>
  <si>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</si>
  <si>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</si>
  <si>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</si>
  <si>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</si>
  <si>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</si>
  <si>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</si>
  <si>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</si>
  <si>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</si>
  <si>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</si>
  <si>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</si>
  <si>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</si>
  <si>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</si>
  <si>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</si>
  <si>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</si>
  <si>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</si>
  <si>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</si>
  <si>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</si>
  <si>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</si>
  <si>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</si>
  <si>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</si>
  <si>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</si>
  <si>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</si>
  <si>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</si>
  <si>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</si>
  <si>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</si>
  <si>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</si>
  <si>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</si>
  <si>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</si>
  <si>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</si>
  <si>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</si>
  <si>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</si>
  <si>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</si>
  <si>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</si>
  <si>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</si>
  <si>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</si>
  <si>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</si>
  <si>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</si>
  <si>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</si>
  <si>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</si>
  <si>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</si>
  <si>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</si>
  <si>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</si>
  <si>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</si>
  <si>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</si>
  <si>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</si>
  <si>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</si>
  <si>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</si>
  <si>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</si>
  <si>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</si>
  <si>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</si>
  <si>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</si>
  <si>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</si>
  <si>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</si>
  <si>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</si>
  <si>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</si>
  <si>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</si>
  <si>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</si>
  <si>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</si>
  <si>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</si>
  <si>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</si>
  <si>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</si>
  <si>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</si>
  <si>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</si>
  <si>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</si>
  <si>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</si>
  <si>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</si>
  <si>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</si>
  <si>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</si>
  <si>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</si>
  <si>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</si>
  <si>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</si>
  <si>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</si>
  <si>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</si>
  <si>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</si>
  <si>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</si>
  <si>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</si>
  <si>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</si>
  <si>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</si>
  <si>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</si>
  <si>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</si>
  <si>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</si>
  <si>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</si>
  <si>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</si>
  <si>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</si>
  <si>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</si>
  <si>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</si>
  <si>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</si>
  <si>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</si>
  <si>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</si>
  <si>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</si>
  <si>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</si>
  <si>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</si>
  <si>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</si>
  <si>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</si>
  <si>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</si>
  <si>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</si>
  <si>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</si>
  <si>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</si>
  <si>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</si>
  <si>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</si>
  <si>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</si>
  <si>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</si>
  <si>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</si>
  <si>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</si>
  <si>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</si>
  <si>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</si>
  <si>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</si>
  <si>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</si>
  <si>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</si>
  <si>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</si>
  <si>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</si>
  <si>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</si>
  <si>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</si>
  <si>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</si>
  <si>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</si>
  <si>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</si>
  <si>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</si>
  <si>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</si>
  <si>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</si>
  <si>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</si>
  <si>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</si>
  <si>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</si>
  <si>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</si>
  <si>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</si>
  <si>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</si>
  <si>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</si>
  <si>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</si>
  <si>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</si>
  <si>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</si>
  <si>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</si>
  <si>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</si>
  <si>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</si>
  <si>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</si>
  <si>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</si>
  <si>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</si>
  <si>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</si>
  <si>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</si>
  <si>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</si>
  <si>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</si>
  <si>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</si>
  <si>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</si>
  <si>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</si>
  <si>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</si>
  <si>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</si>
  <si>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</si>
  <si>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</si>
  <si>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</si>
  <si>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</si>
  <si>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</si>
  <si>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</si>
  <si>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</si>
  <si>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</si>
  <si>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</si>
  <si>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</si>
  <si>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</si>
  <si>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</si>
  <si>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</si>
  <si>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</si>
  <si>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</si>
  <si>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</si>
  <si>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</si>
  <si>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</si>
  <si>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</si>
  <si>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</si>
  <si>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</si>
  <si>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</si>
  <si>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</si>
  <si>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</si>
  <si>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</si>
  <si>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</si>
  <si>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</si>
  <si>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</si>
  <si>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</si>
  <si>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</si>
  <si>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</si>
  <si>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</si>
  <si>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</si>
  <si>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</si>
  <si>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</si>
  <si>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</si>
  <si>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</si>
  <si>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</si>
  <si>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</si>
  <si>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</si>
  <si>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</si>
  <si>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</si>
  <si>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</si>
  <si>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</si>
  <si>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</si>
  <si>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</si>
  <si>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</si>
  <si>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</si>
  <si>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</si>
  <si>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</si>
  <si>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</si>
  <si>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</si>
  <si>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</si>
  <si>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</si>
  <si>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</si>
  <si>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</si>
  <si>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</si>
  <si>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</si>
  <si>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</si>
  <si>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</si>
  <si>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</si>
  <si>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</si>
  <si>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</si>
  <si>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</si>
  <si>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</si>
  <si>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</si>
  <si>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</si>
  <si>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</si>
  <si>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</si>
  <si>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</si>
  <si>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</si>
  <si>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</si>
  <si>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</si>
  <si>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</si>
  <si>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</si>
  <si>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</si>
  <si>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</si>
  <si>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</si>
  <si>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</si>
  <si>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</si>
  <si>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</si>
  <si>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</si>
  <si>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</si>
  <si>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</si>
  <si>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</si>
  <si>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</si>
  <si>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</si>
  <si>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</si>
  <si>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</si>
  <si>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</si>
  <si>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</si>
  <si>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</si>
  <si>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</si>
  <si>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</si>
  <si>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</si>
  <si>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</si>
  <si>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</si>
  <si>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</si>
  <si>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</si>
  <si>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</si>
  <si>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</si>
  <si>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</si>
  <si>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</si>
  <si>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</si>
  <si>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</si>
  <si>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</si>
  <si>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</si>
  <si>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</si>
  <si>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</si>
  <si>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</si>
  <si>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</si>
  <si>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</si>
  <si>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</si>
  <si>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</si>
  <si>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</si>
  <si>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</si>
  <si>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</si>
  <si>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</si>
  <si>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</si>
  <si>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</si>
  <si>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</si>
  <si>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</si>
  <si>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</si>
  <si>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</si>
  <si>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</si>
  <si>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</si>
  <si>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</si>
  <si>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</si>
  <si>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</si>
  <si>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</si>
  <si>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</si>
  <si>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</si>
  <si>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</si>
  <si>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</si>
  <si>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</si>
  <si>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</si>
  <si>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</si>
  <si>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</si>
  <si>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</si>
  <si>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</si>
  <si>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</si>
  <si>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</si>
  <si>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</si>
  <si>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</si>
  <si>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</si>
  <si>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</si>
  <si>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</si>
  <si>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</si>
  <si>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</si>
  <si>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</si>
  <si>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</si>
  <si>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</si>
  <si>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</si>
  <si>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</si>
  <si>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</si>
  <si>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</si>
  <si>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</si>
  <si>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</si>
  <si>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</si>
  <si>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</si>
  <si>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</si>
  <si>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</si>
  <si>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</si>
  <si>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</si>
  <si>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</si>
  <si>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</si>
  <si>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</si>
  <si>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</si>
  <si>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</si>
  <si>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</si>
  <si>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</si>
  <si>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</si>
  <si>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</si>
  <si>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</si>
  <si>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</si>
  <si>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</si>
  <si>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</si>
  <si>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</si>
  <si>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</si>
  <si>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</si>
  <si>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</si>
  <si>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</si>
  <si>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</si>
  <si>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</si>
  <si>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</si>
  <si>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</si>
  <si>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</si>
  <si>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</si>
  <si>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</si>
  <si>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</si>
  <si>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</si>
  <si>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</si>
  <si>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</si>
  <si>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</si>
  <si>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</si>
  <si>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</si>
  <si>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</si>
  <si>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</si>
  <si>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</si>
  <si>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</si>
  <si>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</si>
  <si>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</si>
  <si>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</si>
  <si>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</si>
  <si>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</si>
  <si>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</si>
  <si>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</si>
  <si>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</si>
  <si>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</si>
  <si>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</si>
  <si>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</si>
  <si>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</si>
  <si>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</si>
  <si>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</si>
  <si>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</si>
  <si>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</si>
  <si>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</si>
  <si>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</si>
  <si>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</si>
  <si>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</si>
  <si>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</si>
  <si>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</si>
  <si>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</si>
  <si>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</si>
  <si>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</si>
  <si>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</si>
  <si>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</si>
  <si>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</si>
  <si>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</si>
  <si>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</si>
  <si>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</si>
  <si>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</si>
  <si>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</si>
  <si>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</si>
  <si>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</si>
  <si>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</si>
  <si>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</si>
  <si>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</si>
  <si>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</si>
  <si>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</si>
  <si>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</si>
  <si>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</si>
  <si>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</si>
  <si>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</si>
  <si>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</si>
  <si>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</si>
  <si>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</si>
  <si>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</si>
  <si>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</si>
  <si>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</si>
  <si>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</si>
  <si>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</si>
  <si>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</si>
  <si>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</si>
  <si>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</si>
  <si>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</si>
  <si>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</si>
  <si>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</si>
  <si>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</si>
  <si>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</si>
  <si>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</si>
  <si>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</si>
  <si>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</si>
  <si>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</si>
  <si>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</si>
  <si>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</si>
  <si>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</si>
  <si>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</si>
  <si>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</si>
  <si>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</si>
  <si>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</si>
  <si>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</si>
  <si>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</si>
  <si>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</si>
  <si>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</si>
  <si>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</si>
  <si>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</si>
  <si>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</si>
  <si>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</si>
  <si>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</si>
  <si>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</si>
  <si>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</si>
  <si>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</si>
  <si>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</si>
  <si>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</si>
  <si>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</si>
  <si>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</si>
  <si>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</si>
  <si>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</si>
  <si>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</si>
  <si>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</si>
  <si>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</si>
  <si>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</si>
  <si>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</si>
  <si>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</si>
  <si>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</si>
  <si>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</si>
  <si>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</si>
  <si>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</si>
  <si>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</si>
  <si>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</si>
  <si>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</si>
  <si>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</si>
  <si>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</si>
  <si>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</si>
  <si>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</si>
  <si>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</si>
  <si>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</si>
  <si>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</si>
  <si>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</si>
  <si>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</si>
  <si>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</si>
  <si>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</si>
  <si>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</si>
  <si>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</si>
  <si>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</si>
  <si>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</si>
  <si>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</si>
  <si>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</si>
  <si>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</si>
  <si>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</si>
  <si>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</si>
  <si>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</si>
  <si>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</si>
  <si>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</si>
  <si>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</si>
  <si>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</si>
  <si>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</si>
  <si>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</si>
  <si>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</si>
  <si>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</si>
  <si>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</si>
  <si>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</si>
  <si>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</si>
  <si>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</si>
  <si>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</si>
  <si>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</si>
  <si>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</si>
  <si>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</si>
  <si>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</si>
  <si>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</si>
  <si>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</si>
  <si>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</si>
  <si>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</si>
  <si>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</si>
  <si>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</si>
  <si>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</si>
  <si>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</si>
  <si>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</si>
  <si>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</si>
  <si>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</si>
  <si>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</si>
  <si>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</si>
  <si>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</si>
  <si>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</si>
  <si>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</si>
  <si>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</si>
  <si>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</si>
  <si>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</si>
  <si>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</si>
  <si>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</si>
  <si>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</si>
  <si>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</si>
  <si>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</si>
  <si>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</si>
  <si>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</si>
  <si>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</si>
  <si>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</si>
  <si>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</si>
  <si>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</si>
  <si>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</si>
  <si>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</si>
  <si>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</si>
  <si>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</si>
  <si>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</si>
  <si>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</si>
  <si>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</si>
  <si>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</si>
  <si>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</si>
  <si>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</si>
  <si>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</si>
  <si>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</si>
  <si>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</si>
  <si>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</si>
  <si>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</si>
  <si>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</si>
  <si>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</si>
  <si>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</si>
  <si>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</si>
  <si>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</si>
  <si>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</si>
  <si>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</si>
  <si>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</si>
  <si>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</si>
  <si>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</si>
  <si>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</si>
  <si>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</si>
  <si>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</si>
  <si>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</si>
  <si>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</si>
  <si>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</si>
  <si>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</si>
  <si>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</si>
  <si>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</si>
  <si>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</si>
  <si>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</si>
  <si>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</si>
  <si>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</si>
  <si>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</si>
  <si>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</si>
  <si>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</si>
  <si>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</si>
  <si>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</si>
  <si>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</si>
  <si>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</si>
  <si>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</si>
  <si>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</si>
  <si>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</si>
  <si>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</si>
  <si>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</si>
  <si>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</si>
  <si>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</si>
  <si>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</si>
  <si>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</si>
  <si>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</si>
  <si>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</si>
  <si>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</si>
  <si>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</si>
  <si>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</si>
  <si>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</si>
  <si>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</si>
  <si>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</si>
  <si>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</si>
  <si>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</si>
  <si>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</si>
  <si>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</si>
  <si>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</si>
  <si>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</si>
  <si>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</si>
  <si>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</si>
  <si>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</si>
  <si>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</si>
  <si>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</si>
  <si>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</si>
  <si>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</si>
  <si>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</si>
  <si>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</si>
  <si>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</si>
  <si>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</si>
  <si>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</si>
  <si>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</si>
  <si>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</si>
  <si>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</si>
  <si>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</si>
  <si>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</si>
  <si>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</si>
  <si>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</si>
  <si>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</si>
  <si>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</si>
  <si>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</si>
  <si>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</si>
  <si>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</si>
  <si>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</si>
  <si>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</si>
  <si>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</si>
  <si>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</si>
  <si>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</si>
  <si>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</si>
  <si>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</si>
  <si>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</si>
  <si>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</si>
  <si>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</si>
  <si>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</si>
  <si>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</si>
  <si>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</si>
  <si>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</si>
  <si>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</si>
  <si>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</si>
  <si>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</si>
  <si>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</si>
  <si>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</si>
  <si>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</si>
  <si>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</si>
  <si>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</si>
  <si>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</si>
  <si>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</si>
  <si>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</si>
  <si>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</si>
  <si>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</si>
  <si>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</si>
  <si>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</si>
  <si>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</si>
  <si>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</si>
  <si>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</si>
  <si>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</si>
  <si>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</si>
  <si>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</si>
  <si>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</si>
  <si>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</si>
  <si>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</si>
  <si>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</si>
  <si>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</si>
  <si>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</si>
  <si>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</si>
  <si>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</si>
  <si>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</si>
  <si>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</si>
  <si>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</si>
  <si>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</si>
  <si>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</si>
  <si>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</si>
  <si>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</si>
  <si>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</si>
  <si>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</si>
  <si>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</si>
  <si>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</si>
  <si>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</si>
  <si>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</si>
  <si>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</si>
  <si>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</si>
  <si>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</si>
  <si>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</si>
  <si>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</si>
  <si>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</si>
  <si>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</si>
  <si>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</si>
  <si>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</si>
  <si>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</si>
  <si>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</si>
  <si>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</si>
  <si>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</si>
  <si>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</si>
  <si>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</si>
  <si>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</si>
  <si>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</si>
  <si>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</si>
  <si>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</si>
  <si>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</si>
  <si>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</si>
  <si>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</si>
  <si>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</si>
  <si>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</si>
  <si>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</si>
  <si>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</si>
  <si>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</si>
  <si>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</si>
  <si>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</si>
  <si>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</si>
  <si>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</si>
  <si>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</si>
  <si>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</si>
  <si>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</si>
  <si>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</si>
  <si>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</si>
  <si>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</si>
  <si>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</si>
  <si>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</si>
  <si>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</si>
  <si>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</si>
  <si>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</si>
  <si>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</si>
  <si>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</si>
  <si>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</si>
  <si>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</si>
  <si>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</si>
  <si>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</si>
  <si>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</si>
  <si>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</si>
  <si>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</si>
  <si>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</si>
  <si>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</si>
  <si>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</si>
  <si>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</si>
  <si>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</si>
  <si>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</si>
  <si>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</si>
  <si>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</si>
  <si>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</si>
  <si>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</si>
  <si>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</si>
  <si>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</si>
  <si>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</si>
  <si>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</si>
  <si>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</si>
  <si>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</si>
  <si>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</si>
  <si>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</si>
  <si>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</si>
  <si>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</si>
  <si>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</si>
  <si>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</si>
  <si>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</si>
  <si>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</si>
  <si>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</si>
  <si>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</si>
  <si>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</si>
  <si>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</si>
  <si>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</si>
  <si>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</si>
  <si>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</si>
  <si>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</si>
  <si>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</si>
  <si>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</si>
  <si>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</si>
  <si>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</si>
  <si>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</si>
  <si>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</si>
  <si>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</si>
  <si>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</si>
  <si>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</si>
  <si>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</si>
  <si>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</si>
  <si>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</si>
  <si>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</si>
  <si>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</si>
  <si>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</si>
  <si>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</si>
  <si>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</si>
  <si>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</si>
  <si>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</si>
  <si>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</si>
  <si>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</si>
  <si>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</si>
  <si>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</si>
  <si>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</si>
  <si>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</si>
  <si>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</si>
  <si>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</si>
  <si>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</si>
  <si>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</si>
  <si>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</si>
  <si>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</si>
  <si>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</si>
  <si>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</si>
  <si>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</si>
  <si>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</si>
  <si>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</si>
  <si>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</si>
  <si>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</si>
  <si>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</si>
  <si>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</si>
  <si>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</si>
  <si>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</si>
  <si>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</si>
  <si>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</si>
  <si>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</si>
  <si>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</si>
  <si>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</si>
  <si>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</si>
  <si>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</si>
  <si>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</si>
  <si>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</si>
  <si>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</si>
  <si>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</si>
  <si>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</si>
  <si>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</si>
  <si>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</si>
  <si>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</si>
  <si>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</si>
  <si>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</si>
  <si>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</si>
  <si>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</si>
  <si>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</si>
  <si>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</si>
  <si>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</si>
  <si>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</si>
  <si>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</si>
  <si>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</si>
  <si>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</si>
  <si>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</si>
  <si>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</si>
  <si>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</si>
  <si>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</si>
  <si>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</si>
  <si>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</si>
  <si>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</si>
  <si>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</si>
  <si>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</si>
  <si>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</si>
  <si>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</si>
  <si>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</si>
  <si>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</si>
  <si>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</si>
  <si>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</si>
  <si>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</si>
  <si>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</si>
  <si>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</si>
  <si>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</si>
  <si>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</si>
  <si>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</si>
  <si>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</si>
  <si>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</si>
  <si>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</si>
  <si>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</si>
  <si>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</si>
  <si>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</si>
  <si>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</si>
  <si>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</si>
  <si>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</si>
  <si>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</si>
  <si>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</si>
  <si>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</si>
  <si>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</si>
  <si>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</si>
  <si>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</si>
  <si>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</si>
  <si>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</si>
  <si>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</si>
  <si>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</si>
  <si>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</si>
  <si>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</si>
  <si>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</si>
  <si>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</si>
  <si>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</si>
  <si>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</si>
  <si>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</si>
  <si>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</si>
  <si>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</si>
  <si>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</si>
  <si>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</si>
  <si>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</si>
  <si>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</si>
  <si>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</si>
  <si>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</si>
  <si>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</si>
  <si>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</si>
  <si>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</si>
  <si>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</si>
  <si>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</si>
  <si>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</si>
  <si>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</si>
  <si>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</si>
  <si>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</si>
  <si>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</si>
  <si>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</si>
  <si>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</si>
  <si>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</si>
  <si>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</si>
  <si>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</si>
  <si>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</si>
  <si>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</si>
  <si>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</si>
  <si>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</si>
  <si>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</si>
  <si>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</si>
  <si>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</si>
  <si>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</si>
  <si>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</si>
  <si>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</si>
  <si>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</si>
  <si>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</si>
  <si>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</si>
  <si>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</si>
  <si>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</si>
  <si>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</si>
  <si>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</si>
  <si>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</si>
  <si>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</si>
  <si>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</si>
  <si>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</si>
  <si>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</si>
  <si>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</si>
  <si>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</si>
  <si>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</si>
  <si>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</si>
  <si>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</si>
  <si>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</si>
  <si>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</si>
  <si>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</si>
  <si>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</si>
  <si>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</si>
  <si>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</si>
  <si>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</si>
  <si>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</si>
  <si>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</si>
  <si>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</si>
  <si>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</si>
  <si>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</si>
  <si>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</si>
  <si>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</si>
  <si>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</si>
  <si>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</si>
  <si>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</si>
  <si>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</si>
  <si>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</si>
  <si>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</si>
  <si>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</si>
  <si>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</si>
  <si>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</si>
  <si>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</si>
  <si>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</si>
  <si>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</si>
  <si>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</si>
  <si>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</si>
  <si>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</si>
  <si>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</si>
  <si>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</si>
  <si>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</si>
  <si>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</si>
  <si>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</si>
  <si>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</si>
  <si>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</si>
  <si>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</si>
  <si>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</si>
  <si>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</si>
  <si>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</si>
  <si>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</si>
  <si>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</si>
  <si>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</si>
  <si>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</si>
  <si>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</si>
  <si>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</si>
  <si>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</si>
  <si>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</si>
  <si>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</si>
  <si>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</si>
  <si>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</si>
  <si>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</si>
  <si>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</si>
  <si>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</si>
  <si>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</si>
  <si>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</si>
  <si>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</si>
  <si>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</si>
  <si>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</si>
  <si>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</si>
  <si>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</si>
  <si>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</si>
  <si>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</si>
  <si>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</si>
  <si>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</si>
  <si>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</si>
  <si>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</si>
  <si>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</si>
  <si>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</si>
  <si>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</si>
  <si>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</si>
  <si>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</si>
  <si>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</si>
  <si>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</si>
  <si>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</si>
  <si>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</si>
  <si>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</si>
  <si>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</si>
  <si>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</si>
  <si>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</si>
  <si>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</si>
  <si>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</si>
  <si>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</si>
  <si>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</si>
  <si>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</si>
  <si>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</si>
  <si>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</si>
  <si>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</si>
  <si>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</si>
  <si>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</si>
  <si>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</si>
  <si>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</si>
  <si>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</si>
  <si>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</si>
  <si>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</si>
  <si>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</si>
  <si>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</si>
  <si>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</si>
  <si>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</si>
  <si>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</si>
  <si>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</si>
  <si>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</si>
  <si>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</si>
  <si>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</si>
  <si>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</si>
  <si>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</si>
  <si>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</si>
  <si>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</si>
  <si>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</si>
  <si>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</si>
  <si>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</si>
  <si>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</si>
  <si>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</si>
  <si>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</si>
  <si>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</si>
  <si>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</si>
  <si>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</si>
  <si>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</si>
  <si>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</si>
  <si>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</si>
  <si>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</si>
  <si>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</si>
  <si>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</si>
  <si>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</si>
  <si>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</si>
  <si>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</si>
  <si>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</si>
  <si>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</si>
  <si>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</si>
  <si>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</si>
  <si>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</si>
  <si>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</si>
  <si>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</si>
  <si>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</si>
  <si>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</si>
  <si>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</si>
  <si>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</si>
  <si>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</si>
  <si>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</si>
  <si>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</si>
  <si>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</si>
  <si>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</si>
  <si>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</si>
  <si>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</si>
  <si>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</si>
  <si>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</si>
  <si>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</si>
  <si>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</si>
  <si>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</si>
  <si>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</si>
  <si>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</si>
  <si>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</si>
  <si>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</si>
  <si>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</si>
  <si>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</si>
  <si>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</si>
  <si>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</si>
  <si>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</si>
  <si>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</si>
  <si>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</si>
  <si>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</si>
  <si>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</si>
  <si>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</si>
  <si>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</si>
  <si>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</si>
  <si>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</si>
  <si>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</si>
  <si>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</si>
  <si>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</si>
  <si>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</si>
  <si>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</si>
  <si>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</si>
  <si>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</si>
  <si>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</si>
  <si>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</si>
  <si>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</si>
  <si>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</si>
  <si>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</si>
  <si>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</si>
  <si>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</si>
  <si>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</si>
  <si>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</si>
  <si>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</si>
  <si>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</si>
  <si>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</si>
  <si>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</si>
  <si>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</si>
  <si>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</si>
  <si>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</si>
  <si>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</si>
  <si>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</si>
  <si>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</si>
  <si>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</si>
  <si>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</si>
  <si>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</si>
  <si>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</si>
  <si>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</si>
  <si>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</si>
  <si>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</si>
  <si>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</si>
  <si>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</si>
  <si>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</si>
  <si>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</si>
  <si>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</si>
  <si>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</si>
  <si>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</si>
  <si>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</si>
  <si>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</si>
  <si>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</si>
  <si>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</si>
  <si>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</si>
  <si>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</si>
  <si>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</si>
  <si>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</si>
  <si>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</si>
  <si>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</si>
  <si>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</si>
  <si>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</si>
  <si>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</si>
  <si>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</si>
  <si>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</si>
  <si>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</si>
  <si>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</si>
  <si>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</si>
  <si>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</si>
  <si>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</si>
  <si>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</si>
  <si>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</si>
  <si>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</si>
  <si>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</si>
  <si>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</si>
  <si>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</si>
  <si>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</si>
  <si>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</si>
  <si>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</si>
  <si>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</si>
  <si>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</si>
  <si>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</si>
  <si>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</si>
  <si>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</si>
  <si>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</si>
  <si>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</si>
  <si>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</si>
  <si>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</si>
  <si>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</si>
  <si>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</si>
  <si>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</si>
  <si>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</si>
  <si>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</si>
  <si>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</si>
  <si>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</si>
  <si>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</si>
  <si>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</si>
  <si>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</si>
  <si>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</si>
  <si>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</si>
  <si>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</si>
  <si>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</si>
  <si>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</si>
  <si>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</si>
  <si>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</si>
  <si>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</si>
  <si>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</si>
  <si>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</si>
  <si>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</si>
  <si>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</si>
  <si>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</si>
  <si>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</si>
  <si>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</si>
  <si>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</si>
  <si>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</si>
  <si>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</si>
  <si>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</si>
  <si>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</si>
  <si>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</si>
  <si>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</si>
  <si>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</si>
  <si>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</si>
  <si>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</si>
  <si>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</si>
  <si>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</si>
  <si>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</si>
  <si>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</si>
  <si>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</si>
  <si>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</si>
  <si>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</si>
  <si>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</si>
  <si>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</si>
  <si>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</si>
  <si>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</si>
  <si>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</si>
  <si>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</si>
  <si>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</si>
  <si>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</si>
  <si>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</si>
  <si>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</si>
  <si>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</si>
  <si>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</si>
  <si>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</si>
  <si>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</si>
  <si>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</si>
  <si>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</si>
  <si>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</si>
  <si>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</si>
  <si>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</si>
  <si>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</si>
  <si>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</si>
  <si>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</si>
  <si>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</si>
  <si>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</si>
  <si>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</si>
  <si>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</si>
  <si>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</si>
  <si>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</si>
  <si>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</si>
  <si>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</si>
  <si>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</si>
  <si>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</si>
  <si>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</si>
  <si>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</si>
  <si>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</si>
  <si>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</si>
  <si>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</si>
  <si>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</si>
  <si>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</si>
  <si>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</si>
  <si>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</si>
  <si>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</si>
  <si>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</si>
  <si>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</si>
  <si>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</si>
  <si>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</si>
  <si>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</si>
  <si>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</si>
  <si>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</si>
  <si>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</si>
  <si>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</si>
  <si>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</si>
  <si>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</si>
  <si>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</si>
  <si>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</si>
  <si>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</si>
  <si>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</si>
  <si>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</si>
  <si>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</si>
  <si>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</si>
  <si>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</si>
  <si>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</si>
  <si>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</si>
  <si>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</si>
  <si>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</si>
  <si>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</si>
  <si>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</si>
  <si>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</si>
  <si>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</si>
  <si>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</si>
  <si>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</si>
  <si>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</si>
  <si>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</si>
  <si>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</si>
  <si>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</si>
  <si>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</si>
  <si>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</si>
  <si>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</si>
  <si>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</si>
  <si>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</si>
  <si>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</si>
  <si>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</si>
  <si>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</si>
  <si>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</si>
  <si>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</si>
  <si>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</si>
  <si>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</si>
  <si>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</si>
  <si>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</si>
  <si>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</si>
  <si>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</si>
  <si>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</si>
  <si>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</si>
  <si>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</si>
  <si>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</si>
  <si>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</si>
  <si>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</si>
  <si>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</si>
  <si>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</si>
  <si>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</si>
  <si>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</si>
  <si>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</si>
  <si>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</si>
  <si>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</si>
  <si>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</si>
  <si>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</si>
  <si>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</si>
  <si>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</si>
  <si>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</si>
  <si>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</si>
  <si>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</si>
  <si>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</si>
  <si>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</si>
  <si>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</si>
  <si>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</si>
  <si>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</si>
  <si>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</si>
  <si>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</si>
  <si>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</si>
  <si>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</si>
  <si>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</si>
  <si>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</si>
  <si>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</si>
  <si>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</si>
  <si>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</si>
  <si>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</si>
  <si>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</si>
  <si>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</si>
  <si>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</si>
  <si>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</si>
  <si>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</si>
  <si>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</si>
  <si>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</si>
  <si>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</si>
  <si>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</si>
  <si>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</si>
  <si>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</si>
  <si>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</si>
  <si>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</si>
  <si>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</si>
  <si>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</si>
  <si>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</si>
  <si>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</si>
  <si>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</si>
  <si>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</si>
  <si>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</si>
  <si>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</si>
  <si>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</si>
  <si>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</si>
  <si>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</si>
  <si>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</si>
  <si>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</si>
  <si>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</si>
  <si>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</si>
  <si>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</si>
  <si>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</si>
  <si>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</si>
  <si>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</si>
  <si>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</si>
  <si>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</si>
  <si>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</si>
  <si>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</si>
  <si>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</si>
  <si>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</si>
  <si>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</si>
  <si>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</si>
  <si>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</si>
  <si>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</si>
  <si>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</si>
  <si>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</si>
  <si>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</si>
  <si>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</si>
  <si>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</si>
  <si>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</si>
  <si>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</si>
  <si>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</si>
  <si>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</si>
  <si>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</si>
  <si>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</si>
  <si>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</si>
  <si>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</si>
  <si>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</si>
  <si>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</si>
  <si>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</si>
  <si>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</si>
  <si>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</si>
  <si>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</si>
  <si>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</si>
  <si>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</si>
  <si>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</si>
  <si>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</si>
  <si>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</si>
  <si>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</si>
  <si>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</si>
  <si>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</si>
  <si>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</si>
  <si>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</si>
  <si>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</si>
  <si>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</si>
  <si>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</si>
  <si>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</si>
  <si>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</si>
  <si>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</si>
  <si>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</si>
  <si>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</si>
  <si>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</si>
  <si>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</si>
  <si>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</si>
  <si>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</si>
  <si>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</si>
  <si>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</si>
  <si>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</si>
  <si>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</si>
  <si>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</si>
  <si>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</si>
  <si>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</si>
  <si>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</si>
  <si>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</si>
  <si>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</si>
  <si>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</si>
  <si>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</si>
  <si>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</si>
  <si>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</si>
  <si>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</si>
  <si>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</si>
  <si>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</si>
  <si>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</si>
  <si>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</si>
  <si>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</si>
  <si>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</si>
  <si>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</si>
  <si>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</si>
  <si>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</si>
  <si>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</si>
  <si>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</si>
  <si>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</si>
  <si>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</si>
  <si>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</si>
  <si>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</si>
  <si>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</si>
  <si>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</si>
  <si>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</si>
  <si>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</si>
  <si>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</si>
  <si>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</si>
  <si>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</si>
  <si>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</si>
  <si>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</si>
  <si>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</si>
  <si>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</si>
  <si>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</si>
  <si>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</si>
  <si>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</si>
  <si>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</si>
  <si>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</si>
  <si>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</si>
  <si>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</si>
  <si>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</si>
  <si>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</si>
  <si>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</si>
  <si>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</si>
  <si>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</si>
  <si>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</si>
  <si>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</si>
  <si>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</si>
  <si>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</si>
  <si>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</si>
  <si>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</si>
  <si>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</si>
  <si>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</si>
  <si>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</si>
  <si>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</si>
  <si>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</si>
  <si>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</si>
  <si>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</si>
  <si>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</si>
  <si>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</si>
  <si>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</si>
  <si>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</si>
  <si>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</si>
  <si>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</si>
  <si>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</si>
  <si>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</si>
  <si>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</si>
  <si>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</si>
  <si>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</si>
  <si>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</si>
  <si>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</si>
  <si>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</si>
  <si>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</si>
  <si>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</si>
  <si>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</si>
  <si>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</si>
  <si>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</si>
  <si>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</si>
  <si>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</si>
  <si>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</si>
  <si>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</si>
  <si>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</si>
  <si>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</si>
  <si>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</si>
  <si>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</si>
  <si>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</si>
  <si>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</si>
  <si>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</si>
  <si>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</si>
  <si>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</si>
  <si>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</si>
  <si>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</si>
  <si>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</si>
  <si>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</si>
  <si>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</si>
  <si>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</si>
  <si>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</si>
  <si>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</si>
  <si>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</si>
  <si>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</si>
  <si>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</si>
  <si>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</si>
  <si>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</si>
  <si>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</si>
  <si>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</si>
  <si>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</si>
  <si>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</si>
  <si>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</si>
  <si>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</si>
  <si>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</si>
  <si>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</si>
  <si>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</si>
  <si>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</si>
  <si>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</si>
  <si>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</si>
  <si>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</si>
  <si>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</si>
  <si>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</si>
  <si>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</si>
  <si>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</si>
  <si>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</si>
  <si>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</si>
  <si>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</si>
  <si>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</si>
  <si>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</si>
  <si>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</si>
  <si>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</si>
  <si>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</si>
  <si>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</si>
  <si>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</si>
  <si>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</si>
  <si>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</si>
  <si>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</si>
  <si>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</si>
  <si>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</si>
  <si>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</si>
  <si>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</si>
  <si>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</si>
  <si>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</si>
  <si>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</si>
  <si>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</si>
  <si>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</si>
  <si>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</si>
  <si>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</si>
  <si>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</si>
  <si>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</si>
  <si>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</si>
  <si>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</si>
  <si>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</si>
  <si>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</si>
  <si>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</si>
  <si>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</si>
  <si>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</si>
  <si>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</si>
  <si>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</si>
  <si>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</si>
  <si>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</si>
  <si>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</si>
  <si>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</si>
  <si>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</si>
  <si>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</si>
  <si>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</si>
  <si>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</si>
  <si>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</si>
  <si>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</si>
  <si>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</si>
  <si>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</si>
  <si>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</si>
  <si>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</si>
  <si>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</si>
  <si>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</si>
  <si>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</si>
  <si>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</si>
  <si>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</si>
  <si>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</si>
  <si>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</si>
  <si>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</si>
  <si>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</si>
  <si>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</si>
  <si>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</si>
  <si>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</si>
  <si>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</si>
  <si>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</si>
  <si>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</si>
  <si>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</si>
  <si>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</si>
  <si>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</si>
  <si>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</si>
  <si>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</si>
  <si>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</si>
  <si>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</si>
  <si>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</si>
  <si>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</si>
  <si>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</si>
  <si>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</si>
  <si>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</si>
  <si>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</si>
  <si>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</si>
  <si>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</si>
  <si>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</si>
  <si>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</si>
  <si>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</si>
  <si>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</si>
  <si>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</si>
  <si>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</si>
  <si>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</si>
  <si>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</si>
  <si>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</si>
  <si>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</si>
  <si>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</si>
  <si>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</si>
  <si>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</si>
  <si>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</si>
  <si>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</si>
  <si>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</si>
  <si>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</si>
  <si>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</si>
  <si>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</si>
  <si>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</si>
  <si>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</si>
  <si>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</si>
  <si>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</si>
  <si>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</si>
  <si>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</si>
  <si>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</si>
  <si>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</si>
  <si>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</si>
  <si>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</si>
  <si>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</si>
  <si>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</si>
  <si>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</si>
  <si>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</si>
  <si>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</si>
  <si>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</si>
  <si>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</si>
  <si>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</si>
  <si>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</si>
  <si>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</si>
  <si>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</si>
  <si>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</si>
  <si>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</si>
  <si>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</si>
  <si>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</si>
  <si>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</si>
  <si>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</si>
  <si>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</si>
  <si>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</si>
  <si>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</si>
  <si>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</si>
  <si>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</si>
  <si>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</si>
  <si>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</si>
  <si>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</si>
  <si>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</si>
  <si>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</si>
  <si>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</si>
  <si>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</si>
  <si>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</si>
  <si>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</si>
  <si>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</si>
  <si>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</si>
  <si>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</si>
  <si>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</si>
  <si>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</si>
  <si>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</si>
  <si>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</si>
  <si>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</si>
  <si>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</si>
  <si>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</si>
  <si>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</si>
  <si>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</si>
  <si>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</si>
  <si>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</si>
  <si>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</si>
  <si>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</si>
  <si>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</si>
  <si>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</si>
  <si>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</si>
  <si>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</si>
  <si>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</si>
  <si>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</si>
  <si>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</si>
  <si>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</si>
  <si>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</si>
  <si>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</si>
  <si>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</si>
  <si>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</si>
  <si>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</si>
  <si>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</si>
  <si>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</si>
  <si>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</si>
  <si>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</si>
  <si>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</si>
  <si>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</si>
  <si>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</si>
  <si>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</si>
  <si>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</si>
  <si>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</si>
  <si>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</si>
  <si>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</si>
  <si>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</si>
  <si>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</si>
  <si>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</si>
  <si>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</si>
  <si>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</si>
  <si>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</si>
  <si>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</si>
  <si>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</si>
  <si>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</si>
  <si>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</si>
  <si>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</si>
  <si>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</si>
  <si>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</si>
  <si>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</si>
  <si>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</si>
  <si>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</si>
  <si>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</si>
  <si>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</si>
  <si>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</si>
  <si>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</si>
  <si>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</si>
  <si>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</si>
  <si>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</si>
  <si>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</si>
  <si>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</si>
  <si>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</si>
  <si>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</si>
  <si>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</si>
  <si>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</si>
  <si>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</si>
  <si>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</si>
  <si>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</si>
  <si>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</si>
  <si>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</si>
  <si>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</si>
  <si>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</si>
  <si>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</si>
  <si>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</si>
  <si>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</si>
  <si>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</si>
  <si>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</si>
  <si>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</si>
  <si>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</si>
  <si>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</si>
  <si>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</si>
  <si>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</si>
  <si>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</si>
  <si>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</si>
  <si>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</si>
  <si>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</si>
  <si>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</si>
  <si>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</si>
  <si>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</si>
  <si>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</si>
  <si>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</si>
  <si>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</si>
  <si>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</si>
  <si>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</si>
  <si>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</si>
  <si>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</si>
  <si>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</si>
  <si>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</si>
  <si>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</si>
  <si>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</si>
  <si>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</si>
  <si>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</si>
  <si>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</si>
  <si>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</si>
  <si>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</si>
  <si>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</si>
  <si>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</si>
  <si>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</si>
  <si>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</si>
  <si>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</si>
  <si>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</si>
  <si>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</si>
  <si>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</si>
  <si>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</si>
  <si>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</si>
  <si>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</si>
  <si>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</si>
  <si>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</si>
  <si>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</si>
  <si>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</si>
  <si>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</si>
  <si>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</si>
  <si>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</si>
  <si>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</si>
  <si>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</si>
  <si>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</si>
  <si>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</si>
  <si>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</si>
  <si>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</si>
  <si>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</si>
  <si>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</si>
  <si>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</si>
  <si>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</si>
  <si>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</si>
  <si>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</si>
  <si>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</si>
  <si>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</si>
  <si>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</si>
  <si>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</si>
  <si>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</si>
  <si>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</si>
  <si>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</si>
  <si>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</si>
  <si>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</si>
  <si>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</si>
  <si>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</si>
  <si>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</si>
  <si>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</si>
  <si>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</si>
  <si>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</si>
  <si>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</si>
  <si>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</si>
  <si>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</si>
  <si>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</si>
  <si>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</si>
  <si>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</si>
  <si>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</si>
  <si>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</si>
  <si>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</si>
  <si>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</si>
  <si>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</si>
  <si>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</si>
  <si>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</si>
  <si>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</si>
  <si>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</si>
  <si>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</si>
  <si>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</si>
  <si>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</si>
  <si>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</si>
  <si>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</si>
  <si>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</si>
  <si>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</si>
  <si>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</si>
  <si>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</si>
  <si>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</si>
  <si>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</si>
  <si>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</si>
  <si>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</si>
  <si>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</si>
  <si>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</si>
  <si>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</si>
  <si>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</si>
  <si>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</si>
  <si>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</si>
  <si>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</si>
  <si>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</si>
  <si>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</si>
  <si>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</si>
  <si>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</si>
  <si>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</si>
  <si>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</si>
  <si>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</si>
  <si>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</si>
  <si>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</si>
  <si>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</si>
  <si>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</si>
  <si>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</si>
  <si>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</si>
  <si>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</si>
  <si>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</si>
  <si>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</si>
  <si>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</si>
  <si>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</si>
  <si>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</si>
  <si>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</si>
  <si>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</si>
  <si>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</si>
  <si>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</si>
  <si>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</si>
  <si>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</si>
  <si>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</si>
  <si>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</si>
  <si>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</si>
  <si>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</si>
  <si>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</si>
  <si>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</si>
  <si>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</si>
  <si>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</si>
  <si>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</si>
  <si>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</si>
  <si>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</si>
  <si>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</si>
  <si>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</si>
  <si>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</si>
  <si>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</si>
  <si>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</si>
  <si>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</si>
  <si>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</si>
  <si>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</si>
  <si>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</si>
  <si>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</si>
  <si>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</si>
  <si>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</si>
  <si>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</si>
  <si>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</si>
  <si>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</si>
  <si>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</si>
  <si>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</si>
  <si>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</si>
  <si>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</si>
  <si>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</si>
  <si>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</si>
  <si>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</si>
  <si>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</si>
  <si>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</si>
  <si>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</si>
  <si>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</si>
  <si>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</si>
  <si>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</si>
  <si>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</si>
  <si>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</si>
  <si>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</si>
  <si>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</si>
  <si>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</si>
  <si>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</si>
  <si>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</si>
  <si>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</si>
  <si>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</si>
  <si>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</si>
  <si>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</si>
  <si>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</si>
  <si>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</si>
  <si>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</si>
  <si>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</si>
  <si>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</si>
  <si>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</si>
  <si>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</si>
  <si>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</si>
  <si>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</si>
  <si>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</si>
  <si>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</si>
  <si>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</si>
  <si>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</si>
  <si>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</si>
  <si>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</si>
  <si>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</si>
  <si>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</si>
  <si>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</si>
  <si>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</si>
  <si>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</si>
  <si>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</si>
  <si>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</si>
  <si>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</si>
  <si>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</si>
  <si>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</si>
  <si>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</si>
  <si>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</si>
  <si>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</si>
  <si>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</si>
  <si>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</si>
  <si>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</si>
  <si>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</si>
  <si>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</si>
  <si>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</si>
  <si>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</si>
  <si>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</si>
  <si>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</si>
  <si>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</si>
  <si>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</si>
  <si>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</si>
  <si>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</si>
  <si>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</si>
  <si>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</si>
  <si>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</si>
  <si>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</si>
  <si>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</si>
  <si>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</si>
  <si>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</si>
  <si>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</si>
  <si>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</si>
  <si>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</si>
  <si>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</si>
  <si>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</si>
  <si>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</si>
  <si>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</si>
  <si>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</si>
  <si>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</si>
  <si>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</si>
  <si>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</si>
  <si>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</si>
  <si>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</si>
  <si>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</si>
  <si>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</si>
  <si>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</si>
  <si>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</si>
  <si>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</si>
  <si>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</si>
  <si>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</si>
  <si>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</si>
  <si>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</si>
  <si>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</si>
  <si>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</si>
  <si>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</si>
  <si>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</si>
  <si>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</si>
  <si>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</si>
  <si>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</si>
  <si>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</si>
  <si>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</si>
  <si>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</si>
  <si>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</si>
  <si>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</si>
  <si>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</si>
  <si>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</si>
  <si>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</si>
  <si>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</si>
  <si>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</si>
  <si>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</si>
  <si>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</si>
  <si>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</si>
  <si>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</si>
  <si>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</si>
  <si>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</si>
  <si>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</si>
  <si>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</si>
  <si>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</si>
  <si>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</si>
  <si>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</si>
  <si>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</si>
  <si>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</si>
  <si>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</si>
  <si>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</si>
  <si>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</si>
  <si>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</si>
  <si>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</si>
  <si>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</si>
  <si>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</si>
  <si>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</si>
  <si>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</si>
  <si>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</si>
  <si>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</si>
  <si>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</si>
  <si>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</si>
  <si>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</si>
  <si>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</si>
  <si>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</si>
  <si>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</si>
  <si>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</si>
  <si>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</si>
  <si>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</si>
  <si>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</si>
  <si>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</si>
  <si>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</si>
  <si>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</si>
  <si>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</si>
  <si>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</si>
  <si>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</si>
  <si>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</si>
  <si>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</si>
  <si>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</si>
  <si>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</si>
  <si>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</si>
  <si>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</si>
  <si>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</si>
  <si>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</si>
  <si>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</si>
  <si>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</si>
  <si>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</si>
  <si>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</si>
  <si>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</si>
  <si>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</si>
  <si>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</si>
  <si>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</si>
  <si>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</si>
  <si>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</si>
  <si>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</si>
  <si>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</si>
  <si>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</si>
  <si>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</si>
  <si>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</si>
  <si>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</si>
  <si>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</si>
  <si>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</si>
  <si>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</si>
  <si>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</si>
  <si>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</si>
  <si>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</si>
  <si>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</si>
  <si>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</si>
  <si>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</si>
  <si>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</si>
  <si>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</si>
  <si>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</si>
  <si>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</si>
  <si>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</si>
  <si>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</si>
  <si>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</si>
  <si>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</si>
  <si>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</si>
  <si>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</si>
  <si>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</si>
  <si>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</si>
  <si>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</si>
  <si>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</si>
  <si>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</si>
  <si>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</si>
  <si>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</si>
  <si>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</si>
  <si>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</si>
  <si>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</si>
  <si>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</si>
  <si>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</si>
  <si>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</si>
  <si>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</si>
  <si>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</si>
  <si>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</si>
  <si>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</si>
  <si>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</si>
  <si>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</si>
  <si>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</si>
  <si>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</si>
  <si>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</si>
  <si>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</si>
  <si>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</si>
  <si>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</si>
  <si>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</si>
  <si>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</si>
  <si>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</si>
  <si>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</si>
  <si>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</si>
  <si>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</si>
  <si>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</si>
  <si>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</si>
  <si>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</si>
  <si>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</si>
  <si>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</si>
  <si>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</si>
  <si>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</si>
  <si>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</si>
  <si>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</si>
  <si>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</si>
  <si>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</si>
  <si>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</si>
  <si>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</si>
  <si>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</si>
  <si>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</si>
  <si>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</si>
  <si>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</si>
  <si>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</si>
  <si>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</si>
  <si>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</si>
  <si>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</si>
  <si>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</si>
  <si>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</si>
  <si>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</si>
  <si>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</si>
  <si>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</si>
  <si>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</si>
  <si>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</si>
  <si>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</si>
  <si>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</si>
  <si>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</si>
  <si>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</si>
  <si>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</si>
  <si>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</si>
  <si>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</si>
  <si>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</si>
  <si>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</si>
  <si>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</si>
  <si>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</si>
  <si>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</si>
  <si>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</si>
  <si>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</si>
  <si>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</si>
  <si>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</si>
  <si>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</si>
  <si>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</si>
  <si>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</si>
  <si>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</si>
  <si>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</si>
  <si>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</si>
  <si>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</si>
  <si>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</si>
  <si>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</si>
  <si>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</si>
  <si>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</si>
  <si>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</si>
  <si>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</si>
  <si>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</si>
  <si>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</si>
  <si>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</si>
  <si>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</si>
  <si>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</si>
  <si>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</si>
  <si>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</si>
  <si>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</si>
  <si>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</si>
  <si>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</si>
  <si>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</si>
  <si>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</si>
  <si>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</si>
  <si>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</si>
  <si>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</si>
  <si>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</si>
  <si>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</si>
  <si>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</si>
  <si>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</si>
  <si>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</si>
  <si>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</si>
  <si>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</si>
  <si>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</si>
  <si>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</si>
  <si>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</si>
  <si>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</si>
  <si>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</si>
  <si>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</si>
  <si>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</si>
  <si>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</si>
  <si>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</si>
  <si>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</si>
  <si>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</si>
  <si>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</si>
  <si>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</si>
  <si>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</si>
  <si>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</si>
  <si>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</si>
  <si>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</si>
  <si>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</si>
  <si>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</si>
  <si>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</si>
  <si>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</si>
  <si>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</si>
  <si>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</si>
  <si>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</si>
  <si>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</si>
  <si>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</si>
  <si>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</si>
  <si>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</si>
  <si>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</si>
  <si>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</si>
  <si>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</si>
  <si>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</si>
  <si>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</si>
  <si>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</si>
  <si>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</si>
  <si>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</si>
  <si>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</si>
  <si>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</si>
  <si>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</si>
  <si>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</si>
  <si>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</si>
  <si>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</si>
  <si>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</si>
  <si>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</si>
  <si>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</si>
  <si>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</si>
  <si>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</si>
  <si>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</si>
  <si>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</si>
  <si>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</si>
  <si>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</si>
  <si>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</si>
  <si>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</si>
  <si>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</si>
  <si>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</si>
  <si>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</si>
  <si>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</si>
  <si>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</si>
  <si>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</si>
  <si>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</si>
  <si>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</si>
  <si>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</si>
  <si>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</si>
  <si>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</si>
  <si>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</si>
  <si>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</si>
  <si>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</si>
  <si>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</si>
  <si>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</si>
  <si>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</si>
  <si>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</si>
  <si>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</si>
  <si>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</si>
  <si>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</si>
  <si>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</si>
  <si>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</si>
  <si>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</si>
  <si>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</si>
  <si>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</si>
  <si>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</si>
  <si>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</si>
  <si>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</si>
  <si>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</si>
  <si>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</si>
  <si>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</si>
  <si>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</si>
  <si>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</si>
  <si>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</si>
  <si>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</si>
  <si>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</si>
  <si>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</si>
  <si>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</si>
  <si>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</si>
  <si>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</si>
  <si>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</si>
  <si>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</si>
  <si>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</si>
  <si>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</si>
  <si>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</si>
  <si>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</si>
  <si>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</si>
  <si>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</si>
  <si>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</si>
  <si>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</si>
  <si>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</si>
  <si>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</si>
  <si>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</si>
  <si>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</si>
  <si>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</si>
  <si>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</si>
  <si>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</si>
  <si>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</si>
  <si>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</si>
  <si>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</si>
  <si>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</si>
  <si>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</si>
  <si>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</si>
  <si>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</si>
  <si>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</si>
  <si>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</si>
  <si>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</si>
  <si>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</si>
  <si>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</si>
  <si>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</si>
  <si>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</si>
  <si>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</si>
  <si>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</si>
  <si>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</si>
  <si>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</si>
  <si>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</si>
  <si>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</si>
  <si>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</si>
  <si>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</si>
  <si>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</si>
  <si>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</si>
  <si>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</si>
  <si>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</si>
  <si>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</si>
  <si>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</si>
  <si>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</si>
  <si>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</si>
  <si>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</si>
  <si>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</si>
  <si>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</si>
  <si>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</si>
  <si>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</si>
  <si>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</si>
  <si>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</si>
  <si>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</si>
  <si>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</si>
  <si>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</si>
  <si>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</si>
  <si>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</si>
  <si>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</si>
  <si>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</si>
  <si>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</si>
  <si>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</si>
  <si>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</si>
  <si>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</si>
  <si>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</si>
  <si>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</si>
  <si>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</si>
  <si>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</si>
  <si>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</si>
  <si>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</si>
  <si>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</si>
  <si>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</si>
  <si>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</si>
  <si>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</si>
  <si>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</si>
  <si>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</si>
  <si>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</si>
  <si>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</si>
  <si>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</si>
  <si>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</si>
  <si>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</si>
  <si>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</si>
  <si>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</si>
  <si>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</si>
  <si>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</si>
  <si>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</si>
  <si>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</si>
  <si>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</si>
  <si>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</si>
  <si>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</si>
  <si>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</si>
  <si>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</si>
  <si>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</si>
  <si>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</si>
  <si>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</si>
  <si>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</si>
  <si>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</si>
  <si>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</si>
  <si>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</si>
  <si>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</si>
  <si>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</si>
  <si>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</si>
  <si>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</si>
  <si>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</si>
  <si>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</si>
  <si>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</si>
  <si>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</si>
  <si>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</si>
  <si>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</si>
  <si>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</si>
  <si>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</si>
  <si>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</si>
  <si>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</si>
  <si>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</si>
  <si>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</si>
  <si>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</si>
  <si>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</si>
  <si>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</si>
  <si>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</si>
  <si>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</si>
  <si>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</si>
  <si>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</si>
  <si>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</si>
  <si>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</si>
  <si>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</si>
  <si>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</si>
  <si>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</si>
  <si>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</si>
  <si>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</si>
  <si>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</si>
  <si>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</si>
  <si>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</si>
  <si>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</si>
  <si>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</si>
  <si>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</si>
  <si>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</si>
  <si>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</si>
  <si>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</si>
  <si>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</si>
  <si>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</si>
  <si>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</si>
  <si>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</si>
  <si>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</si>
  <si>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</si>
  <si>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</si>
  <si>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</si>
  <si>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</si>
  <si>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</si>
  <si>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</si>
  <si>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</si>
  <si>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</si>
  <si>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</si>
  <si>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</si>
  <si>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</si>
  <si>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</si>
  <si>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</si>
  <si>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</si>
  <si>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</si>
  <si>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</si>
  <si>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</si>
  <si>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</si>
  <si>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</si>
  <si>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</si>
  <si>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</si>
  <si>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</si>
  <si>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</si>
  <si>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</si>
  <si>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</si>
  <si>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</si>
  <si>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</si>
  <si>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</si>
  <si>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</si>
  <si>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</si>
  <si>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</si>
  <si>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</si>
  <si>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</si>
  <si>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</si>
  <si>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</si>
  <si>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</si>
  <si>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</si>
  <si>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</si>
  <si>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</si>
  <si>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</si>
  <si>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</si>
  <si>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</si>
  <si>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</si>
  <si>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</si>
  <si>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</si>
  <si>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</si>
  <si>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</si>
  <si>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</si>
  <si>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</si>
  <si>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</si>
  <si>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</si>
  <si>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</si>
  <si>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</si>
  <si>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</si>
  <si>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</si>
  <si>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</si>
  <si>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</si>
  <si>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</si>
  <si>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</si>
  <si>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</si>
  <si>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</si>
  <si>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</si>
  <si>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</si>
  <si>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</si>
  <si>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</si>
  <si>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</si>
  <si>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</si>
  <si>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</si>
  <si>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</si>
  <si>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</si>
  <si>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</si>
  <si>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</si>
  <si>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</si>
  <si>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</si>
  <si>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</si>
  <si>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</si>
  <si>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</si>
  <si>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</si>
  <si>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</si>
  <si>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</si>
  <si>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</si>
  <si>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</si>
  <si>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</si>
  <si>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</si>
  <si>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</si>
  <si>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</si>
  <si>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</si>
  <si>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</si>
  <si>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</si>
  <si>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</si>
  <si>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</si>
  <si>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</si>
  <si>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</si>
  <si>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</si>
  <si>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</si>
  <si>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</si>
  <si>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</si>
  <si>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</si>
  <si>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</si>
  <si>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</si>
  <si>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</si>
  <si>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</si>
  <si>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</si>
  <si>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</si>
  <si>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</si>
  <si>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</si>
  <si>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</si>
  <si>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</si>
  <si>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</si>
  <si>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</si>
  <si>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</si>
  <si>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</si>
  <si>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</si>
  <si>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</si>
  <si>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</si>
  <si>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</si>
  <si>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</si>
  <si>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</si>
  <si>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</si>
  <si>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</si>
  <si>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</si>
  <si>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</si>
  <si>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</si>
  <si>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</si>
  <si>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</si>
  <si>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</si>
  <si>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</si>
  <si>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</si>
  <si>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</si>
  <si>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</si>
  <si>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</si>
  <si>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</si>
  <si>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</si>
  <si>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</si>
  <si>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</si>
  <si>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</si>
  <si>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</si>
  <si>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</si>
  <si>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</si>
  <si>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</si>
  <si>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</si>
  <si>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</si>
  <si>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</si>
  <si>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</si>
  <si>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</si>
  <si>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</si>
  <si>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</si>
  <si>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</si>
  <si>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</si>
  <si>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</si>
  <si>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</si>
  <si>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</si>
  <si>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</si>
  <si>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</si>
  <si>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</si>
  <si>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</si>
  <si>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</si>
  <si>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</si>
  <si>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</si>
  <si>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</si>
  <si>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</si>
  <si>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</si>
  <si>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</si>
  <si>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</si>
  <si>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</si>
  <si>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</si>
  <si>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</si>
  <si>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</si>
  <si>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</si>
  <si>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</si>
  <si>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</si>
  <si>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</si>
  <si>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</si>
  <si>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</si>
  <si>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</si>
  <si>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</si>
  <si>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</si>
  <si>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</si>
  <si>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</si>
  <si>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</si>
  <si>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</si>
  <si>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</si>
  <si>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</si>
  <si>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</si>
  <si>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</si>
  <si>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</si>
  <si>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</si>
  <si>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</si>
  <si>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</si>
  <si>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</si>
  <si>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</si>
  <si>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</si>
  <si>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</si>
  <si>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</si>
  <si>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</si>
  <si>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</si>
  <si>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</si>
  <si>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</si>
  <si>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</si>
  <si>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</si>
  <si>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</si>
  <si>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</si>
  <si>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</si>
  <si>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</si>
  <si>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</si>
  <si>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</si>
  <si>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</si>
  <si>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</si>
  <si>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</si>
  <si>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</si>
  <si>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</si>
  <si>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</si>
  <si>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</si>
  <si>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</si>
  <si>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</si>
  <si>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</si>
  <si>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</si>
  <si>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</si>
  <si>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</si>
  <si>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</si>
  <si>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</si>
  <si>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</si>
  <si>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</si>
  <si>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</si>
  <si>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</si>
  <si>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</si>
  <si>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</si>
  <si>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</si>
  <si>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</si>
  <si>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</si>
  <si>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</si>
  <si>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</si>
  <si>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</si>
  <si>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</si>
  <si>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</si>
  <si>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</si>
  <si>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</si>
  <si>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</si>
  <si>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</si>
  <si>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</si>
  <si>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</si>
  <si>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</si>
  <si>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</si>
  <si>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</si>
  <si>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</si>
  <si>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</si>
  <si>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</si>
  <si>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</si>
  <si>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</si>
  <si>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</si>
  <si>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</si>
  <si>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</si>
  <si>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</si>
  <si>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</si>
  <si>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</si>
  <si>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</si>
  <si>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</si>
  <si>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</si>
  <si>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</si>
  <si>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</si>
  <si>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</si>
  <si>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</si>
  <si>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</si>
  <si>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</si>
  <si>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</si>
  <si>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</si>
  <si>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</si>
  <si>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</si>
  <si>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</si>
  <si>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</si>
  <si>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</si>
  <si>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</si>
  <si>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</si>
  <si>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</si>
  <si>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</si>
  <si>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</si>
  <si>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</si>
  <si>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</si>
  <si>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</si>
  <si>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</si>
  <si>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</si>
  <si>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</si>
  <si>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</si>
  <si>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</si>
  <si>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</si>
  <si>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</si>
  <si>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</si>
  <si>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</si>
  <si>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</si>
  <si>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</si>
  <si>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</si>
  <si>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</si>
  <si>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</si>
  <si>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</si>
  <si>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</si>
  <si>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</si>
  <si>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</si>
  <si>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</si>
  <si>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</si>
  <si>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</si>
  <si>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</si>
  <si>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</si>
  <si>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</si>
  <si>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</si>
  <si>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</si>
  <si>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</si>
  <si>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</si>
  <si>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</si>
  <si>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</si>
  <si>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</si>
  <si>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</si>
  <si>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</si>
  <si>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</si>
  <si>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</si>
  <si>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</si>
  <si>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</si>
  <si>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</si>
  <si>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</si>
  <si>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</si>
  <si>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</si>
  <si>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</si>
  <si>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</si>
  <si>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</si>
  <si>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</si>
  <si>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</si>
  <si>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</si>
  <si>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</si>
  <si>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</si>
  <si>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</si>
  <si>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</si>
  <si>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</si>
  <si>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</si>
  <si>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</si>
  <si>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</si>
  <si>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</si>
  <si>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</si>
  <si>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</si>
  <si>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</si>
  <si>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</si>
  <si>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</si>
  <si>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</si>
  <si>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</si>
  <si>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</si>
  <si>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</si>
  <si>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</si>
  <si>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</si>
  <si>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</si>
  <si>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</si>
  <si>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</si>
  <si>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</si>
  <si>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</si>
  <si>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</si>
  <si>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</si>
  <si>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</si>
  <si>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</si>
  <si>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</si>
  <si>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</si>
  <si>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</si>
  <si>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</si>
  <si>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</si>
  <si>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</si>
  <si>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</si>
  <si>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</si>
  <si>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</si>
  <si>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</si>
  <si>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</si>
  <si>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</si>
  <si>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</si>
  <si>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</si>
  <si>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</si>
  <si>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</si>
  <si>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</si>
  <si>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</si>
  <si>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</si>
  <si>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</si>
  <si>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</si>
  <si>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</si>
  <si>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</si>
  <si>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</si>
  <si>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</si>
  <si>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</si>
  <si>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</si>
  <si>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</si>
  <si>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</si>
  <si>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</si>
  <si>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</si>
  <si>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</si>
  <si>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</si>
  <si>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</si>
  <si>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</si>
  <si>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</si>
  <si>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</si>
  <si>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</si>
  <si>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</si>
  <si>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</si>
  <si>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</si>
  <si>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</si>
  <si>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</si>
  <si>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</si>
  <si>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</si>
  <si>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</si>
  <si>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</si>
  <si>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</si>
  <si>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</si>
  <si>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</si>
  <si>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</si>
  <si>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</si>
  <si>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</si>
  <si>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</si>
  <si>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</si>
  <si>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</si>
  <si>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</si>
  <si>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</si>
  <si>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</si>
  <si>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</si>
  <si>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</si>
  <si>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</si>
  <si>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</si>
  <si>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</si>
  <si>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</si>
  <si>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</si>
  <si>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</si>
  <si>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</si>
  <si>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</si>
  <si>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</si>
  <si>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</si>
  <si>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</si>
  <si>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</si>
  <si>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</si>
  <si>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</si>
  <si>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</si>
  <si>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</si>
  <si>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</si>
  <si>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</si>
  <si>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</si>
  <si>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</si>
  <si>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</si>
  <si>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</si>
  <si>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</si>
  <si>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</si>
  <si>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</si>
  <si>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</si>
  <si>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</si>
  <si>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</si>
  <si>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</si>
  <si>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</si>
  <si>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</si>
  <si>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</si>
  <si>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</si>
  <si>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</si>
  <si>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</si>
  <si>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</si>
  <si>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</si>
  <si>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</si>
  <si>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</si>
  <si>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</si>
  <si>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</si>
  <si>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</si>
  <si>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</si>
  <si>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</si>
  <si>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</si>
  <si>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</si>
  <si>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</si>
  <si>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</si>
  <si>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</si>
  <si>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</si>
  <si>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</si>
  <si>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</si>
  <si>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</si>
  <si>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</si>
  <si>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</si>
  <si>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</si>
  <si>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</si>
  <si>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</si>
  <si>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</si>
  <si>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</si>
  <si>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</si>
  <si>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</si>
  <si>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</si>
  <si>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</si>
  <si>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</si>
  <si>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</si>
  <si>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</si>
  <si>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</si>
  <si>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</si>
  <si>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</si>
  <si>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</si>
  <si>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</si>
  <si>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</si>
  <si>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</si>
  <si>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</si>
  <si>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</si>
  <si>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</si>
  <si>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</si>
  <si>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</si>
  <si>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</si>
  <si>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</si>
  <si>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</si>
  <si>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</si>
  <si>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</si>
  <si>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</si>
  <si>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</si>
  <si>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</si>
  <si>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</si>
  <si>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</si>
  <si>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</si>
  <si>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</si>
  <si>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</si>
  <si>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</si>
  <si>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</si>
  <si>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</si>
  <si>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</si>
  <si>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</si>
  <si>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</si>
  <si>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</si>
  <si>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</si>
  <si>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</si>
  <si>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</si>
  <si>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</si>
  <si>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</si>
  <si>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</si>
  <si>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</si>
  <si>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</si>
  <si>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</si>
  <si>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</si>
  <si>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</si>
  <si>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</si>
  <si>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</si>
  <si>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</si>
  <si>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</si>
  <si>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</si>
  <si>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</si>
  <si>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</si>
  <si>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</si>
  <si>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</si>
  <si>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</si>
  <si>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</si>
  <si>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</si>
  <si>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</si>
  <si>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</si>
  <si>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</si>
  <si>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</si>
  <si>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</si>
  <si>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</si>
  <si>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</si>
  <si>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</si>
  <si>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</si>
  <si>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</si>
  <si>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</si>
  <si>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</si>
  <si>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</si>
  <si>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</si>
  <si>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</si>
  <si>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</si>
  <si>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</si>
  <si>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</si>
  <si>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</si>
  <si>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</si>
  <si>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</si>
  <si>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</si>
  <si>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</si>
  <si>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</si>
  <si>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</si>
  <si>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</si>
  <si>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</si>
  <si>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</si>
  <si>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</si>
  <si>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</si>
  <si>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</si>
  <si>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</si>
  <si>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</si>
  <si>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</si>
  <si>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</si>
  <si>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</si>
  <si>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</si>
  <si>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</si>
  <si>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</si>
  <si>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</si>
  <si>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</si>
  <si>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</si>
  <si>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</si>
  <si>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</si>
  <si>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</si>
  <si>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</si>
  <si>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</si>
  <si>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</si>
  <si>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</si>
  <si>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</si>
  <si>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</si>
  <si>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</si>
  <si>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</si>
  <si>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</si>
  <si>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</si>
  <si>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</si>
  <si>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</si>
  <si>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</si>
  <si>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</si>
  <si>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</si>
  <si>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</si>
  <si>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</si>
  <si>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</si>
  <si>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</si>
  <si>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</si>
  <si>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</si>
  <si>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</si>
  <si>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</si>
  <si>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</si>
  <si>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</si>
  <si>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</si>
  <si>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</si>
  <si>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</si>
  <si>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</si>
  <si>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</si>
  <si>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</si>
  <si>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</si>
  <si>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</si>
  <si>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</si>
  <si>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</si>
  <si>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</si>
  <si>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</si>
  <si>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</si>
  <si>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</si>
  <si>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</si>
  <si>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</si>
  <si>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</si>
  <si>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</si>
  <si>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</si>
  <si>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</si>
  <si>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</si>
  <si>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</si>
  <si>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</si>
  <si>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</si>
  <si>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</si>
  <si>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</si>
  <si>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</si>
  <si>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</si>
  <si>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</si>
  <si>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</si>
  <si>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</si>
  <si>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</si>
  <si>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</si>
  <si>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</si>
  <si>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</si>
  <si>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</si>
  <si>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</si>
  <si>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</si>
  <si>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</si>
  <si>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</si>
  <si>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</si>
  <si>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</si>
  <si>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</si>
  <si>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</si>
  <si>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</si>
  <si>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</si>
  <si>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</si>
  <si>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</si>
  <si>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</si>
  <si>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</si>
  <si>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</si>
  <si>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</si>
  <si>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</si>
  <si>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</si>
  <si>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</si>
  <si>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</si>
  <si>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</si>
  <si>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</si>
  <si>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</si>
  <si>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</si>
  <si>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</si>
  <si>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</si>
  <si>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</si>
  <si>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</si>
  <si>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</si>
  <si>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</si>
  <si>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</si>
  <si>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</si>
  <si>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</si>
  <si>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</si>
  <si>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</si>
  <si>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</si>
  <si>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</si>
  <si>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</si>
  <si>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</si>
  <si>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</si>
  <si>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</si>
  <si>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</si>
  <si>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</si>
  <si>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</si>
  <si>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</si>
  <si>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</si>
  <si>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</si>
  <si>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</si>
  <si>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</si>
  <si>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</si>
  <si>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</si>
  <si>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</si>
  <si>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</si>
  <si>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</si>
  <si>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</si>
  <si>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</si>
  <si>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</si>
  <si>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</si>
  <si>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</si>
  <si>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</si>
  <si>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</si>
  <si>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</si>
  <si>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</si>
  <si>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</si>
  <si>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</si>
  <si>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</si>
  <si>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</si>
  <si>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</si>
  <si>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</si>
  <si>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</si>
  <si>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</si>
  <si>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</si>
  <si>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</si>
  <si>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</si>
  <si>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</si>
  <si>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</si>
  <si>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</si>
  <si>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</si>
  <si>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</si>
  <si>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</si>
  <si>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</si>
  <si>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</si>
  <si>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</si>
  <si>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</si>
  <si>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</si>
  <si>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</si>
  <si>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</si>
  <si>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</si>
  <si>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</si>
  <si>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</si>
  <si>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</si>
  <si>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</si>
  <si>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</si>
  <si>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</si>
  <si>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</si>
  <si>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</si>
  <si>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</si>
  <si>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</si>
  <si>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</si>
  <si>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</si>
  <si>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</si>
  <si>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</si>
  <si>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</si>
  <si>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</si>
  <si>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</si>
  <si>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</si>
  <si>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</si>
  <si>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</si>
  <si>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</si>
  <si>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</si>
  <si>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</si>
  <si>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</si>
  <si>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</si>
  <si>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</si>
  <si>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</si>
  <si>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</si>
  <si>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</si>
  <si>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</si>
  <si>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</si>
  <si>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</si>
  <si>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</si>
  <si>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</si>
  <si>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</si>
  <si>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</si>
  <si>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</si>
  <si>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</si>
  <si>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</si>
  <si>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</si>
  <si>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</si>
  <si>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</si>
  <si>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</si>
  <si>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</si>
  <si>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</si>
  <si>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</si>
  <si>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</si>
  <si>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</si>
  <si>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</si>
  <si>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</si>
  <si>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</si>
  <si>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</si>
  <si>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</si>
  <si>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</si>
  <si>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</si>
  <si>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</si>
  <si>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</si>
  <si>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</si>
  <si>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</si>
  <si>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</si>
  <si>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</si>
  <si>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</si>
  <si>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</si>
  <si>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</si>
  <si>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</si>
  <si>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</si>
  <si>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</si>
  <si>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</si>
  <si>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</si>
  <si>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</si>
  <si>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</si>
  <si>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</si>
  <si>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</si>
  <si>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</si>
  <si>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</si>
  <si>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</si>
  <si>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</si>
  <si>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</si>
  <si>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</si>
  <si>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</si>
  <si>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</si>
  <si>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</si>
  <si>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</si>
  <si>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</si>
  <si>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</si>
  <si>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</si>
  <si>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</si>
  <si>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</si>
  <si>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</si>
  <si>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</si>
  <si>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</si>
  <si>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</si>
  <si>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</si>
  <si>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</si>
  <si>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</si>
  <si>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</si>
  <si>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</si>
  <si>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</si>
  <si>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</si>
  <si>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</si>
  <si>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</si>
  <si>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</si>
  <si>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</si>
  <si>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</si>
  <si>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</si>
  <si>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</si>
  <si>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</si>
  <si>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</si>
  <si>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</si>
  <si>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</si>
  <si>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</si>
  <si>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</si>
  <si>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</si>
  <si>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</si>
  <si>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</si>
  <si>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</si>
  <si>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</si>
  <si>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</si>
  <si>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</si>
  <si>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</si>
  <si>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</si>
  <si>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</si>
  <si>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</si>
  <si>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</si>
  <si>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</si>
  <si>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</si>
  <si>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</si>
  <si>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</si>
  <si>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</si>
  <si>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</si>
  <si>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</si>
  <si>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</si>
  <si>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</si>
  <si>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</si>
  <si>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</si>
  <si>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</si>
  <si>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</si>
  <si>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</si>
  <si>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</si>
  <si>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</si>
  <si>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</si>
  <si>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</si>
  <si>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</si>
  <si>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</si>
  <si>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</si>
  <si>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</si>
  <si>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</si>
  <si>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</si>
  <si>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</si>
  <si>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</si>
  <si>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</si>
  <si>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</si>
  <si>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</si>
  <si>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</si>
  <si>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</si>
  <si>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</si>
  <si>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</si>
  <si>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</si>
  <si>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</si>
  <si>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</si>
  <si>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</si>
  <si>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</si>
  <si>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</si>
  <si>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</si>
  <si>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</si>
  <si>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</si>
  <si>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</si>
  <si>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</si>
  <si>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</si>
  <si>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</si>
  <si>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</si>
  <si>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</si>
  <si>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</si>
  <si>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</si>
  <si>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</si>
  <si>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</si>
  <si>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</si>
  <si>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</si>
  <si>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</si>
  <si>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</si>
  <si>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</si>
  <si>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</si>
  <si>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</si>
  <si>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</si>
  <si>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</si>
  <si>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</si>
  <si>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</si>
  <si>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</si>
  <si>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</si>
  <si>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</si>
  <si>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</si>
  <si>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</si>
  <si>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</si>
  <si>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</si>
  <si>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</si>
  <si>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</si>
  <si>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</si>
  <si>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</si>
  <si>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</si>
  <si>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</si>
  <si>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</si>
  <si>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</si>
  <si>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</si>
  <si>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</si>
  <si>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</si>
  <si>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</si>
  <si>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</si>
  <si>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</si>
  <si>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</si>
  <si>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</si>
  <si>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</si>
  <si>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</si>
  <si>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</si>
  <si>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</si>
  <si>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</si>
  <si>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</si>
  <si>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</si>
  <si>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</si>
  <si>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</si>
  <si>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</si>
  <si>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</si>
  <si>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</si>
  <si>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</si>
  <si>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</si>
  <si>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</si>
  <si>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</si>
  <si>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</si>
  <si>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</si>
  <si>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</si>
  <si>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</si>
  <si>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</si>
  <si>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</si>
  <si>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</si>
  <si>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</si>
  <si>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</si>
  <si>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</si>
  <si>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</si>
  <si>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</si>
  <si>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</si>
  <si>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</si>
  <si>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</si>
  <si>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</si>
  <si>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</si>
  <si>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</si>
  <si>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</si>
  <si>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</si>
  <si>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</si>
  <si>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</si>
  <si>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</si>
  <si>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</si>
  <si>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</si>
  <si>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</si>
  <si>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</si>
  <si>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</si>
  <si>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</si>
  <si>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</si>
  <si>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</si>
  <si>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</si>
  <si>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</si>
  <si>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</si>
  <si>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</si>
  <si>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</si>
  <si>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</si>
  <si>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</si>
  <si>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</si>
  <si>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</si>
  <si>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</si>
  <si>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</si>
  <si>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</si>
  <si>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</si>
  <si>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</si>
  <si>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</si>
  <si>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</si>
  <si>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</si>
  <si>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</si>
  <si>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</si>
  <si>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</si>
  <si>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</si>
  <si>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</si>
  <si>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</si>
  <si>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</si>
  <si>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</si>
  <si>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</si>
  <si>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</si>
  <si>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</si>
  <si>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</si>
  <si>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</si>
  <si>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</si>
  <si>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</si>
  <si>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</si>
  <si>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</si>
  <si>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</si>
  <si>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</si>
  <si>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</si>
  <si>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</si>
  <si>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</si>
  <si>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</si>
  <si>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</si>
  <si>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</si>
  <si>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</si>
  <si>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</si>
  <si>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</si>
  <si>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</si>
  <si>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</si>
  <si>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</si>
  <si>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</si>
  <si>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</si>
  <si>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</si>
  <si>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</si>
  <si>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</si>
  <si>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</si>
  <si>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</si>
  <si>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</si>
  <si>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</si>
  <si>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</si>
  <si>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</si>
  <si>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</si>
  <si>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</si>
  <si>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</si>
  <si>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</si>
  <si>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</si>
  <si>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</si>
  <si>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</si>
  <si>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</si>
  <si>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</si>
  <si>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</si>
  <si>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</si>
  <si>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</si>
  <si>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</si>
  <si>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</si>
  <si>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</si>
  <si>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</si>
  <si>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</si>
  <si>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</si>
  <si>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</si>
  <si>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</si>
  <si>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</si>
  <si>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</si>
  <si>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</si>
  <si>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</si>
  <si>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</si>
  <si>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</si>
  <si>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</si>
  <si>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</si>
  <si>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</si>
  <si>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</si>
  <si>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</si>
  <si>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</si>
  <si>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</si>
  <si>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</si>
  <si>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</si>
  <si>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</si>
  <si>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</si>
  <si>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</si>
  <si>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</si>
  <si>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</si>
  <si>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</si>
  <si>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</si>
  <si>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</si>
  <si>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</si>
  <si>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</si>
  <si>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</si>
  <si>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</si>
  <si>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</si>
  <si>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</si>
  <si>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</si>
  <si>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</si>
  <si>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</si>
  <si>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</si>
  <si>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</si>
  <si>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</si>
  <si>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</si>
  <si>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</si>
  <si>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</si>
  <si>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</si>
  <si>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</si>
  <si>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</si>
  <si>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</si>
  <si>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</si>
  <si>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</si>
  <si>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</si>
  <si>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</si>
  <si>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</si>
  <si>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</si>
  <si>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</si>
  <si>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</si>
  <si>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</si>
  <si>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</si>
  <si>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</si>
  <si>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</si>
  <si>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</si>
  <si>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</si>
  <si>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</si>
  <si>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</si>
  <si>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</si>
  <si>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</si>
  <si>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</si>
  <si>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</si>
  <si>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</si>
  <si>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</si>
  <si>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</si>
  <si>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</si>
  <si>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</si>
  <si>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</si>
  <si>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</si>
  <si>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</si>
  <si>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</si>
  <si>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</si>
  <si>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</si>
  <si>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</si>
  <si>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</si>
  <si>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</si>
  <si>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</si>
  <si>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</si>
  <si>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</si>
  <si>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</si>
  <si>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</si>
  <si>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</si>
  <si>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</si>
  <si>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</si>
  <si>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</si>
  <si>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</si>
  <si>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</si>
  <si>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</si>
  <si>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</si>
  <si>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</si>
  <si>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</si>
  <si>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</si>
  <si>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</si>
  <si>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</si>
  <si>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</si>
  <si>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</si>
  <si>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</si>
  <si>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</si>
  <si>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</si>
  <si>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</si>
  <si>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</si>
  <si>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</si>
  <si>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</si>
  <si>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</si>
  <si>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</si>
  <si>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</si>
  <si>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</si>
  <si>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</si>
  <si>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</si>
  <si>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</si>
  <si>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</si>
  <si>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</si>
  <si>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</si>
  <si>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</si>
  <si>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</si>
  <si>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</si>
  <si>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</si>
  <si>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</si>
  <si>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</si>
  <si>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</si>
  <si>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</si>
  <si>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</si>
  <si>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</si>
  <si>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</si>
  <si>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</si>
  <si>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</si>
  <si>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</si>
  <si>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</si>
  <si>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</si>
  <si>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</si>
  <si>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</si>
  <si>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</si>
  <si>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</si>
  <si>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</si>
  <si>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</si>
  <si>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</si>
  <si>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</si>
  <si>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</si>
  <si>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</si>
  <si>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</si>
  <si>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</si>
  <si>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</si>
  <si>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</si>
  <si>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</si>
  <si>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</si>
  <si>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</si>
  <si>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</si>
  <si>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</si>
  <si>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</si>
  <si>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</si>
  <si>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</si>
  <si>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</si>
  <si>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</si>
  <si>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</si>
  <si>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</si>
  <si>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</si>
  <si>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</si>
  <si>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</si>
  <si>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</si>
  <si>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</si>
  <si>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</si>
  <si>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</si>
  <si>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</si>
  <si>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</si>
  <si>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</si>
  <si>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</si>
  <si>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</si>
  <si>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</si>
  <si>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</si>
  <si>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</si>
  <si>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</si>
  <si>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</si>
  <si>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</si>
  <si>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</si>
  <si>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</si>
  <si>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</si>
  <si>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</si>
  <si>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</si>
  <si>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</si>
  <si>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</si>
  <si>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</si>
  <si>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</si>
  <si>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</si>
  <si>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</si>
  <si>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</si>
  <si>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</si>
  <si>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</si>
  <si>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</si>
  <si>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</si>
  <si>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</si>
  <si>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</si>
  <si>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</si>
  <si>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</si>
  <si>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</si>
  <si>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</si>
  <si>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</si>
  <si>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</si>
  <si>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</si>
  <si>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</si>
  <si>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</si>
  <si>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</si>
  <si>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</si>
  <si>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</si>
  <si>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</si>
  <si>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</si>
  <si>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</si>
  <si>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</si>
  <si>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</si>
  <si>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</si>
  <si>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</si>
  <si>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</si>
  <si>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</si>
  <si>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</si>
  <si>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</si>
  <si>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</si>
  <si>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</si>
  <si>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</si>
  <si>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</si>
  <si>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</si>
  <si>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</si>
  <si>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</si>
  <si>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</si>
  <si>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</si>
  <si>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</si>
  <si>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</si>
  <si>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</si>
  <si>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</si>
  <si>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</si>
  <si>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</si>
  <si>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</si>
  <si>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</si>
  <si>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</si>
  <si>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</si>
  <si>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</si>
  <si>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</si>
  <si>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</si>
  <si>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</si>
  <si>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</si>
  <si>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</si>
  <si>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</si>
  <si>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</si>
  <si>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</si>
  <si>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</si>
  <si>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</si>
  <si>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</si>
  <si>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</si>
  <si>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</si>
  <si>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</si>
  <si>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</si>
  <si>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</si>
  <si>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</si>
  <si>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</si>
  <si>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</si>
  <si>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</si>
  <si>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</si>
  <si>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</si>
  <si>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</si>
  <si>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</si>
  <si>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</si>
  <si>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</si>
  <si>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</si>
  <si>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</si>
  <si>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</si>
  <si>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</si>
  <si>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</si>
  <si>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</si>
  <si>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</si>
  <si>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</si>
  <si>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</si>
  <si>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</si>
  <si>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</si>
  <si>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</si>
  <si>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</si>
  <si>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</si>
  <si>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</si>
  <si>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</si>
  <si>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</si>
  <si>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</si>
  <si>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</si>
  <si>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</si>
  <si>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</si>
  <si>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</si>
  <si>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</si>
  <si>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</si>
  <si>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</si>
  <si>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</si>
  <si>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</si>
  <si>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</si>
  <si>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</si>
  <si>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</si>
  <si>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</si>
  <si>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</si>
  <si>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</si>
  <si>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</si>
  <si>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</si>
  <si>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</si>
  <si>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</si>
  <si>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</si>
  <si>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</si>
  <si>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</si>
  <si>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</si>
  <si>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</si>
  <si>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</si>
  <si>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</si>
  <si>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</si>
  <si>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</si>
  <si>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</si>
  <si>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</si>
  <si>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</si>
  <si>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</si>
  <si>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</si>
  <si>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</si>
  <si>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</si>
  <si>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</si>
  <si>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</si>
  <si>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</si>
  <si>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</si>
  <si>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</si>
  <si>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</si>
  <si>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</si>
  <si>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</si>
  <si>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</si>
  <si>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</si>
  <si>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</si>
  <si>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</si>
  <si>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</si>
  <si>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</si>
  <si>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</si>
  <si>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</si>
  <si>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</si>
  <si>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</si>
  <si>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</si>
  <si>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</si>
  <si>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</si>
  <si>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</si>
  <si>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</si>
  <si>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</si>
  <si>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</si>
  <si>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</si>
  <si>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</si>
  <si>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</si>
  <si>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</si>
  <si>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</si>
  <si>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</si>
  <si>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</si>
  <si>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</si>
  <si>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</si>
  <si>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</si>
  <si>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</si>
  <si>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</si>
  <si>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</si>
  <si>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</si>
  <si>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</si>
  <si>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</si>
  <si>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</si>
  <si>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</si>
  <si>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</si>
  <si>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</si>
  <si>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</si>
  <si>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</si>
  <si>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</si>
  <si>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</si>
  <si>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</si>
  <si>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</si>
  <si>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</si>
  <si>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</si>
  <si>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</si>
  <si>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</si>
  <si>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</si>
  <si>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</si>
  <si>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</si>
  <si>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</si>
  <si>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</si>
  <si>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</si>
  <si>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</si>
  <si>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</si>
  <si>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</si>
  <si>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</si>
  <si>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</si>
  <si>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</si>
  <si>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</si>
  <si>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</si>
  <si>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</si>
  <si>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</si>
  <si>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</si>
  <si>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</si>
  <si>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</si>
  <si>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</si>
  <si>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</si>
  <si>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</si>
  <si>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</si>
  <si>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</si>
  <si>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</si>
  <si>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</si>
  <si>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</si>
  <si>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</si>
  <si>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</si>
  <si>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</si>
  <si>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</si>
  <si>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</si>
  <si>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</si>
  <si>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</si>
  <si>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</si>
  <si>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</si>
  <si>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</si>
  <si>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</si>
  <si>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</si>
  <si>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</si>
  <si>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</si>
  <si>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</si>
  <si>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</si>
  <si>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</si>
  <si>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</si>
  <si>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</si>
  <si>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</si>
  <si>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</si>
  <si>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</si>
  <si>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</si>
  <si>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</si>
  <si>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</si>
  <si>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</si>
  <si>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</si>
  <si>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</si>
  <si>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</si>
  <si>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</si>
  <si>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</si>
  <si>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</si>
  <si>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</si>
  <si>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</si>
  <si>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</si>
  <si>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</si>
  <si>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</si>
  <si>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</si>
  <si>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</si>
  <si>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</si>
  <si>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</si>
  <si>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</si>
  <si>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</si>
  <si>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</si>
  <si>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</si>
  <si>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</si>
  <si>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</si>
  <si>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</si>
  <si>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</si>
  <si>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</si>
  <si>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</si>
  <si>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</si>
  <si>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</si>
  <si>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</si>
  <si>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</si>
  <si>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</si>
  <si>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</si>
  <si>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</si>
  <si>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</si>
  <si>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</si>
  <si>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</si>
  <si>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</si>
  <si>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</si>
  <si>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</si>
  <si>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</si>
  <si>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</si>
  <si>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</si>
  <si>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</si>
  <si>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</si>
  <si>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</si>
  <si>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</si>
  <si>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</si>
  <si>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</si>
  <si>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</si>
  <si>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</si>
  <si>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</si>
  <si>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</si>
  <si>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</si>
  <si>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</si>
  <si>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</si>
  <si>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</si>
  <si>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</si>
  <si>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</si>
  <si>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</si>
  <si>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</si>
  <si>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</si>
  <si>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</si>
  <si>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</si>
  <si>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</si>
  <si>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</si>
  <si>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</si>
  <si>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</si>
  <si>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</si>
  <si>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</si>
  <si>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</si>
  <si>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</si>
  <si>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</si>
  <si>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</si>
  <si>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</si>
  <si>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</si>
  <si>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</si>
  <si>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</si>
  <si>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</si>
  <si>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</si>
  <si>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</si>
  <si>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</si>
  <si>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</si>
  <si>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</si>
  <si>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</si>
  <si>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</si>
  <si>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</si>
  <si>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</si>
  <si>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</si>
  <si>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</si>
  <si>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</si>
  <si>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</si>
  <si>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</si>
  <si>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</si>
  <si>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</si>
  <si>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</si>
  <si>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</si>
  <si>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</si>
  <si>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</si>
  <si>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</si>
  <si>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</si>
  <si>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</si>
  <si>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</si>
  <si>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</si>
  <si>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</si>
  <si>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</si>
  <si>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</si>
  <si>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</si>
  <si>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</si>
  <si>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</si>
  <si>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</si>
  <si>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</si>
  <si>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</si>
  <si>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</si>
  <si>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</si>
  <si>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</si>
  <si>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</si>
  <si>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</si>
  <si>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</si>
  <si>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</si>
  <si>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</si>
  <si>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</si>
  <si>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</si>
  <si>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</si>
  <si>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</si>
  <si>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</si>
  <si>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</si>
  <si>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</si>
  <si>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</si>
  <si>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</si>
  <si>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</si>
  <si>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</si>
  <si>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</si>
  <si>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</si>
  <si>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</si>
  <si>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</si>
  <si>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</si>
  <si>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</si>
  <si>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</si>
  <si>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</si>
  <si>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</si>
  <si>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</si>
  <si>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</si>
  <si>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</si>
  <si>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</si>
  <si>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</si>
  <si>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</si>
  <si>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</si>
  <si>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</si>
  <si>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</si>
  <si>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</si>
  <si>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</si>
  <si>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</si>
  <si>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</si>
  <si>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</si>
  <si>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</si>
  <si>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</si>
  <si>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</si>
  <si>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</si>
  <si>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</si>
  <si>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</si>
  <si>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</si>
  <si>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</si>
  <si>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</si>
  <si>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</si>
  <si>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</si>
  <si>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</si>
  <si>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</si>
  <si>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</si>
  <si>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</si>
  <si>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</si>
  <si>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</si>
  <si>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</si>
  <si>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</si>
  <si>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</si>
  <si>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</si>
  <si>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</si>
  <si>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</si>
  <si>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</si>
  <si>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</si>
  <si>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</si>
  <si>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</si>
  <si>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</si>
  <si>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</si>
  <si>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</si>
  <si>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</si>
  <si>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</si>
  <si>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</si>
  <si>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</si>
  <si>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</si>
  <si>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</si>
  <si>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</si>
  <si>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</si>
  <si>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</si>
  <si>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</si>
  <si>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</si>
  <si>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</si>
  <si>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</si>
  <si>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</si>
  <si>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</si>
  <si>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</si>
  <si>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</si>
  <si>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</si>
  <si>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</si>
  <si>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</si>
  <si>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</si>
  <si>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</si>
  <si>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</si>
  <si>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</si>
  <si>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</si>
  <si>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</si>
  <si>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</si>
  <si>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</si>
  <si>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</si>
  <si>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</si>
  <si>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</si>
  <si>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</si>
  <si>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</si>
  <si>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</si>
  <si>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</si>
  <si>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</si>
  <si>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</si>
  <si>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</si>
  <si>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</si>
  <si>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</si>
  <si>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</si>
  <si>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</si>
  <si>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</si>
  <si>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</si>
  <si>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</si>
  <si>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</si>
  <si>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</si>
  <si>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</si>
  <si>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</si>
  <si>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</si>
  <si>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</si>
  <si>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</si>
  <si>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</si>
  <si>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</si>
  <si>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</si>
  <si>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</si>
  <si>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</si>
  <si>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</si>
  <si>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</si>
  <si>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</si>
  <si>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</si>
  <si>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</si>
  <si>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</si>
  <si>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</si>
  <si>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</si>
  <si>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</si>
  <si>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</si>
  <si>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</si>
  <si>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</si>
  <si>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</si>
  <si>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</si>
  <si>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</si>
  <si>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</si>
  <si>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</si>
  <si>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</si>
  <si>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</si>
  <si>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</si>
  <si>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</si>
  <si>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</si>
  <si>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</si>
  <si>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</si>
  <si>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</si>
  <si>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</si>
  <si>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</si>
  <si>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</si>
  <si>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</si>
  <si>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</si>
  <si>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</si>
  <si>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</si>
  <si>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</si>
  <si>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</si>
  <si>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</si>
  <si>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</si>
  <si>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</si>
  <si>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</si>
  <si>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</si>
  <si>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</si>
  <si>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</si>
  <si>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</si>
  <si>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</si>
  <si>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</si>
  <si>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</si>
  <si>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</si>
  <si>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</si>
  <si>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</si>
  <si>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</si>
  <si>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</si>
  <si>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</si>
  <si>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</si>
  <si>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</si>
  <si>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</si>
  <si>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</si>
  <si>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</si>
  <si>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</si>
  <si>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</si>
  <si>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</si>
  <si>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</si>
  <si>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</si>
  <si>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</si>
  <si>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</si>
  <si>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</si>
  <si>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</si>
  <si>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</si>
  <si>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</si>
  <si>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</si>
  <si>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</si>
  <si>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</si>
  <si>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</si>
  <si>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</si>
  <si>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</si>
  <si>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</si>
  <si>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</si>
  <si>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</si>
  <si>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</si>
  <si>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</si>
  <si>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</si>
  <si>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</si>
  <si>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</si>
  <si>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</si>
  <si>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</si>
  <si>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</si>
  <si>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</si>
  <si>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</si>
  <si>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</si>
  <si>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</si>
  <si>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</si>
  <si>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</si>
  <si>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</si>
  <si>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</si>
  <si>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</si>
  <si>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</si>
  <si>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</si>
  <si>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</si>
  <si>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</si>
  <si>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</si>
  <si>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</si>
  <si>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</si>
  <si>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</si>
  <si>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</si>
  <si>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</si>
  <si>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</si>
  <si>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</si>
  <si>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</si>
  <si>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</si>
  <si>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</si>
  <si>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</si>
  <si>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</si>
  <si>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</si>
  <si>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</si>
  <si>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</si>
  <si>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</si>
  <si>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</si>
  <si>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</si>
  <si>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</si>
  <si>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</si>
  <si>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</si>
  <si>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</si>
  <si>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</si>
  <si>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</si>
  <si>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</si>
  <si>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</si>
  <si>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</si>
  <si>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</si>
  <si>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</si>
  <si>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</si>
  <si>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</si>
  <si>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</si>
  <si>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</si>
  <si>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</si>
  <si>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</si>
  <si>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</si>
  <si>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</si>
  <si>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</si>
  <si>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</si>
  <si>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</si>
  <si>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</si>
  <si>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</si>
  <si>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</si>
  <si>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</si>
  <si>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</si>
  <si>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</si>
  <si>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</si>
  <si>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</si>
  <si>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</si>
  <si>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</si>
  <si>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</si>
  <si>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</si>
  <si>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</si>
  <si>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</si>
  <si>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</si>
  <si>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</si>
  <si>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</si>
  <si>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</si>
  <si>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</si>
  <si>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</si>
  <si>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</si>
  <si>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</si>
  <si>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</si>
  <si>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</si>
  <si>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</si>
  <si>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</si>
  <si>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</si>
  <si>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</si>
  <si>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</si>
  <si>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</si>
  <si>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</si>
  <si>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</si>
  <si>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</si>
  <si>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</si>
  <si>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</si>
  <si>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</si>
  <si>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</si>
  <si>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</si>
  <si>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</si>
  <si>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</si>
  <si>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</si>
  <si>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</si>
  <si>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</si>
  <si>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</si>
  <si>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</si>
  <si>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</si>
  <si>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</si>
  <si>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</si>
  <si>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</si>
  <si>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</si>
  <si>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</si>
  <si>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</si>
  <si>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</si>
  <si>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</si>
  <si>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</si>
  <si>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</si>
  <si>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</si>
  <si>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</si>
  <si>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</si>
  <si>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</si>
  <si>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</si>
  <si>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</si>
  <si>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</si>
  <si>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</si>
  <si>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</si>
  <si>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</si>
  <si>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</si>
  <si>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</si>
  <si>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</si>
  <si>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</si>
  <si>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</si>
  <si>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</si>
  <si>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</si>
  <si>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</si>
  <si>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</si>
  <si>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</si>
  <si>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</si>
  <si>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</si>
  <si>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</si>
  <si>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</si>
  <si>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</si>
  <si>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</si>
  <si>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</si>
  <si>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</si>
  <si>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</si>
  <si>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</si>
  <si>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</si>
  <si>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</si>
  <si>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</si>
  <si>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</si>
  <si>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</si>
  <si>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</si>
  <si>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</si>
  <si>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</si>
  <si>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</si>
  <si>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</si>
  <si>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</si>
  <si>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</si>
  <si>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</si>
  <si>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</si>
  <si>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</si>
  <si>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</si>
  <si>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</si>
  <si>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</si>
  <si>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</si>
  <si>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</si>
  <si>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</si>
  <si>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</si>
  <si>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</si>
  <si>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</si>
  <si>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</si>
  <si>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</si>
  <si>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</si>
  <si>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</si>
  <si>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</si>
  <si>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</si>
  <si>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</si>
  <si>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</si>
  <si>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</si>
  <si>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</si>
  <si>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</si>
  <si>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</si>
  <si>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</si>
  <si>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</si>
  <si>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</si>
  <si>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</si>
  <si>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</si>
  <si>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</si>
  <si>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</si>
  <si>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</si>
  <si>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</si>
  <si>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</si>
  <si>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</si>
  <si>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</si>
  <si>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</si>
  <si>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</si>
  <si>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</si>
  <si>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</si>
  <si>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</si>
  <si>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</si>
  <si>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</si>
  <si>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</si>
  <si>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</si>
  <si>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</si>
  <si>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</si>
  <si>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</si>
  <si>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</si>
  <si>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</si>
  <si>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</si>
  <si>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</si>
  <si>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</si>
  <si>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</si>
  <si>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</si>
  <si>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</si>
  <si>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</si>
  <si>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</si>
  <si>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</si>
  <si>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</si>
  <si>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</si>
  <si>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</si>
  <si>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</si>
  <si>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</si>
  <si>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</si>
  <si>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</si>
  <si>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</si>
  <si>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</si>
  <si>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</si>
  <si>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</si>
  <si>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</si>
  <si>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</si>
  <si>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</si>
  <si>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</si>
  <si>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</si>
  <si>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</si>
  <si>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</si>
  <si>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</si>
  <si>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</si>
  <si>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</si>
  <si>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</si>
  <si>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</si>
  <si>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</si>
  <si>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</si>
  <si>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</si>
  <si>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</si>
  <si>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</si>
  <si>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</si>
  <si>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</si>
  <si>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</si>
  <si>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</si>
  <si>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</si>
  <si>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</si>
  <si>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</si>
  <si>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</si>
  <si>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</si>
  <si>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</si>
  <si>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</si>
  <si>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</si>
  <si>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</si>
  <si>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</si>
  <si>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</si>
  <si>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</si>
  <si>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</si>
  <si>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</si>
  <si>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</si>
  <si>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</si>
  <si>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</si>
  <si>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</si>
  <si>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</si>
  <si>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</si>
  <si>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</si>
  <si>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</si>
  <si>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</si>
  <si>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</si>
  <si>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</si>
  <si>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</si>
  <si>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</si>
  <si>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</si>
  <si>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</si>
  <si>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</si>
  <si>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</si>
  <si>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</si>
  <si>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</si>
  <si>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</si>
  <si>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</si>
  <si>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</si>
  <si>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</si>
  <si>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</si>
  <si>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</si>
  <si>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</si>
  <si>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</si>
  <si>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</si>
  <si>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</si>
  <si>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</si>
  <si>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</si>
  <si>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</si>
  <si>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</si>
  <si>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</si>
  <si>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</si>
  <si>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</si>
  <si>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</si>
  <si>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</si>
  <si>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</si>
  <si>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</si>
  <si>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</si>
  <si>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</si>
  <si>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</si>
  <si>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</si>
  <si>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</si>
  <si>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</si>
  <si>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</si>
  <si>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</si>
  <si>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</si>
  <si>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</si>
  <si>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</si>
  <si>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</si>
  <si>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</si>
  <si>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</si>
  <si>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</si>
  <si>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</si>
  <si>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</si>
  <si>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</si>
  <si>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</si>
  <si>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</si>
  <si>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</si>
  <si>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</si>
  <si>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</si>
  <si>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</si>
  <si>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</si>
  <si>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</si>
  <si>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</si>
  <si>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</si>
  <si>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</si>
  <si>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</si>
  <si>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</si>
  <si>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</si>
  <si>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</si>
  <si>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</si>
  <si>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</si>
  <si>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</si>
  <si>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</si>
  <si>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</si>
  <si>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</si>
  <si>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</si>
  <si>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</si>
  <si>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</si>
  <si>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</si>
  <si>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</si>
  <si>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</si>
  <si>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</si>
  <si>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</si>
  <si>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</si>
  <si>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</si>
  <si>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</si>
  <si>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</si>
  <si>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</si>
  <si>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</si>
  <si>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</si>
  <si>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</si>
  <si>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</si>
  <si>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</si>
  <si>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</si>
  <si>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</si>
  <si>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</si>
  <si>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</si>
  <si>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</si>
  <si>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</si>
  <si>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</si>
  <si>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</si>
  <si>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</si>
  <si>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</si>
  <si>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</si>
  <si>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</si>
  <si>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</si>
  <si>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</si>
  <si>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</si>
  <si>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</si>
  <si>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</si>
  <si>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</si>
  <si>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</si>
  <si>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</si>
  <si>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</si>
  <si>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</si>
  <si>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</si>
  <si>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</si>
  <si>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</si>
  <si>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</si>
  <si>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</si>
  <si>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</si>
  <si>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</si>
  <si>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</si>
  <si>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</si>
  <si>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</si>
  <si>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</si>
  <si>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</si>
  <si>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</si>
  <si>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</si>
  <si>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</si>
  <si>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</si>
  <si>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</si>
  <si>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</si>
  <si>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</si>
  <si>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</si>
  <si>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</si>
  <si>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</si>
  <si>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</si>
  <si>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</si>
  <si>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</si>
  <si>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</si>
  <si>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</si>
  <si>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</si>
  <si>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</si>
  <si>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</si>
  <si>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</si>
  <si>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</si>
  <si>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</si>
  <si>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</si>
  <si>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</si>
  <si>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</si>
  <si>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</si>
  <si>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</si>
  <si>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</si>
  <si>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</si>
  <si>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</si>
  <si>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</si>
  <si>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</si>
  <si>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</si>
  <si>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</si>
  <si>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</si>
  <si>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</si>
  <si>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</si>
  <si>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</si>
  <si>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</si>
  <si>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</si>
  <si>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</si>
  <si>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</si>
  <si>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</si>
  <si>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</si>
  <si>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</si>
  <si>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</si>
  <si>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</si>
  <si>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</si>
  <si>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</si>
  <si>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</si>
  <si>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</si>
  <si>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</si>
  <si>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</si>
  <si>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</si>
  <si>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</si>
  <si>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</si>
  <si>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</si>
  <si>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</si>
  <si>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</si>
  <si>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</si>
  <si>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</si>
  <si>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</si>
  <si>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</si>
  <si>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</si>
  <si>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</si>
  <si>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</si>
  <si>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</si>
  <si>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</si>
  <si>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</si>
  <si>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</si>
  <si>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</si>
  <si>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</si>
  <si>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</si>
  <si>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</si>
  <si>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</si>
  <si>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</si>
  <si>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</si>
  <si>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</si>
  <si>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</si>
  <si>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</si>
  <si>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</si>
  <si>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</si>
  <si>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</si>
  <si>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</si>
  <si>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</si>
  <si>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</si>
  <si>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</si>
  <si>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</si>
  <si>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</si>
  <si>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</si>
  <si>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</si>
  <si>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</si>
  <si>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</si>
  <si>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</si>
  <si>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</si>
  <si>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</si>
  <si>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</si>
  <si>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</si>
  <si>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</si>
  <si>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</si>
  <si>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</si>
  <si>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</si>
  <si>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</si>
  <si>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</si>
  <si>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</si>
  <si>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</si>
  <si>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</si>
  <si>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</si>
  <si>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</si>
  <si>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</si>
  <si>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</si>
  <si>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</si>
  <si>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</si>
  <si>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</si>
  <si>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</si>
  <si>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</si>
  <si>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</si>
  <si>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</si>
  <si>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</si>
  <si>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</si>
  <si>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</si>
  <si>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</si>
  <si>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</si>
  <si>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</si>
  <si>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</si>
  <si>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</si>
  <si>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</si>
  <si>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</si>
  <si>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</si>
  <si>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</si>
  <si>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</si>
  <si>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</si>
  <si>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</si>
  <si>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</si>
  <si>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</si>
  <si>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</si>
  <si>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</si>
  <si>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</si>
  <si>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</si>
  <si>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</si>
  <si>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</si>
  <si>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</si>
  <si>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</si>
  <si>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</si>
  <si>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</si>
  <si>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</si>
  <si>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</si>
  <si>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</si>
  <si>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</si>
  <si>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</si>
  <si>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</si>
  <si>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</si>
  <si>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</si>
  <si>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</si>
  <si>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</si>
  <si>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</si>
  <si>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</si>
  <si>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</si>
  <si>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</si>
  <si>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</si>
  <si>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</si>
  <si>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</si>
  <si>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</si>
  <si>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</si>
  <si>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</si>
  <si>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</si>
  <si>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</si>
  <si>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</si>
  <si>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</si>
  <si>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</si>
  <si>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</si>
  <si>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</si>
  <si>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</si>
  <si>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</si>
  <si>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</si>
  <si>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</si>
  <si>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</si>
  <si>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</si>
  <si>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</si>
  <si>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</si>
  <si>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</si>
  <si>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</si>
  <si>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</si>
  <si>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</si>
  <si>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</si>
  <si>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</si>
  <si>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</si>
  <si>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</si>
  <si>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</si>
  <si>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</si>
  <si>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</si>
  <si>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</si>
  <si>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</si>
  <si>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</si>
  <si>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</si>
  <si>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</si>
  <si>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</si>
  <si>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</si>
  <si>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</si>
  <si>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</si>
  <si>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</si>
  <si>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</si>
  <si>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</si>
  <si>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</si>
  <si>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</si>
  <si>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</si>
  <si>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</si>
  <si>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</si>
  <si>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</si>
  <si>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</si>
  <si>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</si>
  <si>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</si>
  <si>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</si>
  <si>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</si>
  <si>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</si>
  <si>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</si>
  <si>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</si>
  <si>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</si>
  <si>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</si>
  <si>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</si>
  <si>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</si>
  <si>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</si>
  <si>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</si>
  <si>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</si>
  <si>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</si>
  <si>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</si>
  <si>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</si>
  <si>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</si>
  <si>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</si>
  <si>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</si>
  <si>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</si>
  <si>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</si>
  <si>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</si>
  <si>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</si>
  <si>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</si>
  <si>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</si>
  <si>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</si>
  <si>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</si>
  <si>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</si>
  <si>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</si>
  <si>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</si>
  <si>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</si>
  <si>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</si>
  <si>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</si>
  <si>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</si>
  <si>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</si>
  <si>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</si>
  <si>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</si>
  <si>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</si>
  <si>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</si>
  <si>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</si>
  <si>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</si>
  <si>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</si>
  <si>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</si>
  <si>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</si>
  <si>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</si>
  <si>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</si>
  <si>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</si>
  <si>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</si>
  <si>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</si>
  <si>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</si>
  <si>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</si>
  <si>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</si>
  <si>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</si>
  <si>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</si>
  <si>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</si>
  <si>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</si>
  <si>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</si>
  <si>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</si>
  <si>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</si>
  <si>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</si>
  <si>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</si>
  <si>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</si>
  <si>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</si>
  <si>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</si>
  <si>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</si>
  <si>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</si>
  <si>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</si>
  <si>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</si>
  <si>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</si>
  <si>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</si>
  <si>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</si>
  <si>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</si>
  <si>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</si>
  <si>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</si>
  <si>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</si>
  <si>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</si>
  <si>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</si>
  <si>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</si>
  <si>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</si>
  <si>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</si>
  <si>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</si>
  <si>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</si>
  <si>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</si>
  <si>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</si>
  <si>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</si>
  <si>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</si>
  <si>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</si>
  <si>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</si>
  <si>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</si>
  <si>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</si>
  <si>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</si>
  <si>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</si>
  <si>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</si>
  <si>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</si>
  <si>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</si>
  <si>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</si>
  <si>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</si>
  <si>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</si>
  <si>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</si>
  <si>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</si>
  <si>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</si>
  <si>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</si>
  <si>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</si>
  <si>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</si>
  <si>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</si>
  <si>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</si>
  <si>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</si>
  <si>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</si>
  <si>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</si>
  <si>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</si>
  <si>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</si>
  <si>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</si>
  <si>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</si>
  <si>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</si>
  <si>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</si>
  <si>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</si>
  <si>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</si>
  <si>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</si>
  <si>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</si>
  <si>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</si>
  <si>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</si>
  <si>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</si>
  <si>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</si>
  <si>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</si>
  <si>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</si>
  <si>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</si>
  <si>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</si>
  <si>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</si>
  <si>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</si>
  <si>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</si>
  <si>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</si>
  <si>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</si>
  <si>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</si>
  <si>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</si>
  <si>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</si>
  <si>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</si>
  <si>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</si>
  <si>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</si>
  <si>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</si>
  <si>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</si>
  <si>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</si>
  <si>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</si>
  <si>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</si>
  <si>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</si>
  <si>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</si>
  <si>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</si>
  <si>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</si>
  <si>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</si>
  <si>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</si>
  <si>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</si>
  <si>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</si>
  <si>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</si>
  <si>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</si>
  <si>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</si>
  <si>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</si>
  <si>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</si>
  <si>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</si>
  <si>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</si>
  <si>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</si>
  <si>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</si>
  <si>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</si>
  <si>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</si>
  <si>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</si>
  <si>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</si>
  <si>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</si>
  <si>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</si>
  <si>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</si>
  <si>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</si>
  <si>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</si>
  <si>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</si>
  <si>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</si>
  <si>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</si>
  <si>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</si>
  <si>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</si>
  <si>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</si>
  <si>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</si>
  <si>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</si>
  <si>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</si>
  <si>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</si>
  <si>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</si>
  <si>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</si>
  <si>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</si>
  <si>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</si>
  <si>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</si>
  <si>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</si>
  <si>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</si>
  <si>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</si>
  <si>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</si>
  <si>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</si>
  <si>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</si>
  <si>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</si>
  <si>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</si>
  <si>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</si>
  <si>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</si>
  <si>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</si>
  <si>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</si>
  <si>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</si>
  <si>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</si>
  <si>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</si>
  <si>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</si>
  <si>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</si>
  <si>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</si>
  <si>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</si>
  <si>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</si>
  <si>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</si>
  <si>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</si>
  <si>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</si>
  <si>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</si>
  <si>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</si>
  <si>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</si>
  <si>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</si>
  <si>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</si>
  <si>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</si>
  <si>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</si>
  <si>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</si>
  <si>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</si>
  <si>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</si>
  <si>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</si>
  <si>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</si>
  <si>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</si>
  <si>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</si>
  <si>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</si>
  <si>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</si>
  <si>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</si>
  <si>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</si>
  <si>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</si>
  <si>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</si>
  <si>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</si>
  <si>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</si>
  <si>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</si>
  <si>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</si>
  <si>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</si>
  <si>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</si>
  <si>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</si>
  <si>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</si>
  <si>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</si>
  <si>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</si>
  <si>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</si>
  <si>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</si>
  <si>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</si>
  <si>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</si>
  <si>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</si>
  <si>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</si>
  <si>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</si>
  <si>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</si>
  <si>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</si>
  <si>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</si>
  <si>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</si>
  <si>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</si>
  <si>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</si>
  <si>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</si>
  <si>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</si>
  <si>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</si>
  <si>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</si>
  <si>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</si>
  <si>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</si>
  <si>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</si>
  <si>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</si>
  <si>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</si>
  <si>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</si>
  <si>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</si>
  <si>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</si>
  <si>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</si>
  <si>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</si>
  <si>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</si>
  <si>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</si>
  <si>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</si>
  <si>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</si>
  <si>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</si>
  <si>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</si>
  <si>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</si>
  <si>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</si>
  <si>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</si>
  <si>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</si>
  <si>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</si>
  <si>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</si>
  <si>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</si>
  <si>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</si>
  <si>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</si>
  <si>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</si>
  <si>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</si>
  <si>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</si>
  <si>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</si>
  <si>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</si>
  <si>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</si>
  <si>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</si>
  <si>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</si>
  <si>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</si>
  <si>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</si>
  <si>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</si>
  <si>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</si>
  <si>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</si>
  <si>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</si>
  <si>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</si>
  <si>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</si>
  <si>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</si>
  <si>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</si>
  <si>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</si>
  <si>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</si>
  <si>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</si>
  <si>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</si>
  <si>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</si>
  <si>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</si>
  <si>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</si>
  <si>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</si>
  <si>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</si>
  <si>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</si>
  <si>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</si>
  <si>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</si>
  <si>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</si>
  <si>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</si>
  <si>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</si>
  <si>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</si>
  <si>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</si>
  <si>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</si>
  <si>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</si>
  <si>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</si>
  <si>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</si>
  <si>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</si>
  <si>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</si>
  <si>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</si>
  <si>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</si>
  <si>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</si>
  <si>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</si>
  <si>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</si>
  <si>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</si>
  <si>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</si>
  <si>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</si>
  <si>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</si>
  <si>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</si>
  <si>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</si>
  <si>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</si>
  <si>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</si>
  <si>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</si>
  <si>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</si>
  <si>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</si>
  <si>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</si>
  <si>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</si>
  <si>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</si>
  <si>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</si>
  <si>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</si>
  <si>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</si>
  <si>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</si>
  <si>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</si>
  <si>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</si>
  <si>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</si>
  <si>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</si>
  <si>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</si>
  <si>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</si>
  <si>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</si>
  <si>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</si>
  <si>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</si>
  <si>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</si>
  <si>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</si>
  <si>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</si>
  <si>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</si>
  <si>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</si>
  <si>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</si>
  <si>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</si>
  <si>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</si>
  <si>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</si>
  <si>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</si>
  <si>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</si>
  <si>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</si>
  <si>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</si>
  <si>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</si>
  <si>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</si>
  <si>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</si>
  <si>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</si>
  <si>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</si>
  <si>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</si>
  <si>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</si>
  <si>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</si>
  <si>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</si>
  <si>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</si>
  <si>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</si>
  <si>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</si>
  <si>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</si>
  <si>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</si>
  <si>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</si>
  <si>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</si>
  <si>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</si>
  <si>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</si>
  <si>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</si>
  <si>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</si>
  <si>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</si>
  <si>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</si>
  <si>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</si>
  <si>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</si>
  <si>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</si>
  <si>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</si>
  <si>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</si>
  <si>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</si>
  <si>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</si>
  <si>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</si>
  <si>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</si>
  <si>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</si>
  <si>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</si>
  <si>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</si>
  <si>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</si>
  <si>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</si>
  <si>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</si>
  <si>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</si>
  <si>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</si>
  <si>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</si>
  <si>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</si>
  <si>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</si>
  <si>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</si>
  <si>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</si>
  <si>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</si>
  <si>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</si>
  <si>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</si>
  <si>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</si>
  <si>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</si>
  <si>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</si>
  <si>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</si>
  <si>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</si>
  <si>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</si>
  <si>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</si>
  <si>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</si>
  <si>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</si>
  <si>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</si>
  <si>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</si>
  <si>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</si>
  <si>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</si>
  <si>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</si>
  <si>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</si>
  <si>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</si>
  <si>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</si>
  <si>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</si>
  <si>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</si>
  <si>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</si>
  <si>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</si>
  <si>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</si>
  <si>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</si>
  <si>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</si>
  <si>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</si>
  <si>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</si>
  <si>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</si>
  <si>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</si>
  <si>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</si>
  <si>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</si>
  <si>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</si>
  <si>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</si>
  <si>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</si>
  <si>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</si>
  <si>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</si>
  <si>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</si>
  <si>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</si>
  <si>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</si>
  <si>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</si>
  <si>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</si>
  <si>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</si>
  <si>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</si>
  <si>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</si>
  <si>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</si>
  <si>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</si>
  <si>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</si>
  <si>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</si>
  <si>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</si>
  <si>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</si>
  <si>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</si>
  <si>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</si>
  <si>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</si>
  <si>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</si>
  <si>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</si>
  <si>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</si>
  <si>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</si>
  <si>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</si>
  <si>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</si>
  <si>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</si>
  <si>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</si>
  <si>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</si>
  <si>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</si>
  <si>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</si>
  <si>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</si>
  <si>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</si>
  <si>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</si>
  <si>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</si>
  <si>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</si>
  <si>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</si>
  <si>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</si>
  <si>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</si>
  <si>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</si>
  <si>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</si>
  <si>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</si>
  <si>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</si>
  <si>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</si>
  <si>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</si>
  <si>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</si>
  <si>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</si>
  <si>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</si>
  <si>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</si>
  <si>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</si>
  <si>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</si>
  <si>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</si>
  <si>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</si>
  <si>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</si>
  <si>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</si>
  <si>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</si>
  <si>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</si>
  <si>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</si>
  <si>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</si>
  <si>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</si>
  <si>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</si>
  <si>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</si>
  <si>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</si>
  <si>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</si>
  <si>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</si>
  <si>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</si>
  <si>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</si>
  <si>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</si>
  <si>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</si>
  <si>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</si>
  <si>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</si>
  <si>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</si>
  <si>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</si>
  <si>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</si>
  <si>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</si>
  <si>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</si>
  <si>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</si>
  <si>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</si>
  <si>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</si>
  <si>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</si>
  <si>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</si>
  <si>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</si>
  <si>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</si>
  <si>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</si>
  <si>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</si>
  <si>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</si>
  <si>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</si>
  <si>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</si>
  <si>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</si>
  <si>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</si>
  <si>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</si>
  <si>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</si>
  <si>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</si>
  <si>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</si>
  <si>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</si>
  <si>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</si>
  <si>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</si>
  <si>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</si>
  <si>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</si>
  <si>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</si>
  <si>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</si>
  <si>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</si>
  <si>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</si>
  <si>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</si>
  <si>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</si>
  <si>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</si>
  <si>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</si>
  <si>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</si>
  <si>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</si>
  <si>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</si>
  <si>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</si>
  <si>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</si>
  <si>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</si>
  <si>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</si>
  <si>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</si>
  <si>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</si>
  <si>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</si>
  <si>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</si>
  <si>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</si>
  <si>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</si>
  <si>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</si>
  <si>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</si>
  <si>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</si>
  <si>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</si>
  <si>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</si>
  <si>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</si>
  <si>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</si>
  <si>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</si>
  <si>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</si>
  <si>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</si>
  <si>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</si>
  <si>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</si>
  <si>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</si>
  <si>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</si>
  <si>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</si>
  <si>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</si>
  <si>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</si>
  <si>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</si>
  <si>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</si>
  <si>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</si>
  <si>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</si>
  <si>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</si>
  <si>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</si>
  <si>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</si>
  <si>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</si>
  <si>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</si>
  <si>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</si>
  <si>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</si>
  <si>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</si>
  <si>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</si>
  <si>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</si>
  <si>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</si>
  <si>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</si>
  <si>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</si>
  <si>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</si>
  <si>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</si>
  <si>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</si>
  <si>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</si>
  <si>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</si>
  <si>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</si>
  <si>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</si>
  <si>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</si>
  <si>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</si>
  <si>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</si>
  <si>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</si>
  <si>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</si>
  <si>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</si>
  <si>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</si>
  <si>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</si>
  <si>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</si>
  <si>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</si>
  <si>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</si>
  <si>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</si>
  <si>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</si>
  <si>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</si>
  <si>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</si>
  <si>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</si>
  <si>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</si>
  <si>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</si>
  <si>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</si>
  <si>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</si>
  <si>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</si>
  <si>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</si>
  <si>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</si>
  <si>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</si>
  <si>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</si>
  <si>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</si>
  <si>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</si>
  <si>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</si>
  <si>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</si>
  <si>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</si>
  <si>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</si>
  <si>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</si>
  <si>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</si>
  <si>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</si>
  <si>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</si>
  <si>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</si>
  <si>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</si>
  <si>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</si>
  <si>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</si>
  <si>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</si>
  <si>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</si>
  <si>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</si>
  <si>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</si>
  <si>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</si>
  <si>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</si>
  <si>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</si>
  <si>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</si>
  <si>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</si>
  <si>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</si>
  <si>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</si>
  <si>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</si>
  <si>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</si>
  <si>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</si>
  <si>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</si>
  <si>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</si>
  <si>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</si>
  <si>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</si>
  <si>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</si>
  <si>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</si>
  <si>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</si>
  <si>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</si>
  <si>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</si>
  <si>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</si>
  <si>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</si>
  <si>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</si>
  <si>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</si>
  <si>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</si>
  <si>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</si>
  <si>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</si>
  <si>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</si>
  <si>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</si>
  <si>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</si>
  <si>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</si>
  <si>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</si>
  <si>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</si>
  <si>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</si>
  <si>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</si>
  <si>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</si>
  <si>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</si>
  <si>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</si>
  <si>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</si>
  <si>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</si>
  <si>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</si>
  <si>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</si>
  <si>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</si>
  <si>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</si>
  <si>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</si>
  <si>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</si>
  <si>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</si>
  <si>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</si>
  <si>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</si>
  <si>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</si>
  <si>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</si>
  <si>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</si>
  <si>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</si>
  <si>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</si>
  <si>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</si>
  <si>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</si>
  <si>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</si>
  <si>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</si>
  <si>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</si>
  <si>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</si>
  <si>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</si>
  <si>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</si>
  <si>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</si>
  <si>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</si>
  <si>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</si>
  <si>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</si>
  <si>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</si>
  <si>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</si>
  <si>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</si>
  <si>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</si>
  <si>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</si>
  <si>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</si>
  <si>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</si>
  <si>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</si>
  <si>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</si>
  <si>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</si>
  <si>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</si>
  <si>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</si>
  <si>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</si>
  <si>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</si>
  <si>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</si>
  <si>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</si>
  <si>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</si>
  <si>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</si>
  <si>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</si>
  <si>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</si>
  <si>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</si>
  <si>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</si>
  <si>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</si>
  <si>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</si>
  <si>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</si>
  <si>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</si>
  <si>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</si>
  <si>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</si>
  <si>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</si>
  <si>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</si>
  <si>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</si>
  <si>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</si>
  <si>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</si>
  <si>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</si>
  <si>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</si>
  <si>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</si>
  <si>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</si>
  <si>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</si>
  <si>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</si>
  <si>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</si>
  <si>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</si>
  <si>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</si>
  <si>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</si>
  <si>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</si>
  <si>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</si>
  <si>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</si>
  <si>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</si>
  <si>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</si>
  <si>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</si>
  <si>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</si>
  <si>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</si>
  <si>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</si>
  <si>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</si>
  <si>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</si>
  <si>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</si>
  <si>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</si>
  <si>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</si>
  <si>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</si>
  <si>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</si>
  <si>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</si>
  <si>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</si>
  <si>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</si>
  <si>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</si>
  <si>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</si>
  <si>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</si>
  <si>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</si>
  <si>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</si>
  <si>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</si>
  <si>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</si>
  <si>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</si>
  <si>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</si>
  <si>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</si>
  <si>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</si>
  <si>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</si>
  <si>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</si>
  <si>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</si>
  <si>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</si>
  <si>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</si>
  <si>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</si>
  <si>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</si>
  <si>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</si>
  <si>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</si>
  <si>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</si>
  <si>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</si>
  <si>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</si>
  <si>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</si>
  <si>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</si>
  <si>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</si>
  <si>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</si>
  <si>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</si>
  <si>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</si>
  <si>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</si>
  <si>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</si>
  <si>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</si>
  <si>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</si>
  <si>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</si>
  <si>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</si>
  <si>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</si>
  <si>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</si>
  <si>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</si>
  <si>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</si>
  <si>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</si>
  <si>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</si>
  <si>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</si>
  <si>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</si>
  <si>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</si>
  <si>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</si>
  <si>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</si>
  <si>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</si>
  <si>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</si>
  <si>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</si>
  <si>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</si>
  <si>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</si>
  <si>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</si>
  <si>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</si>
  <si>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</si>
  <si>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</si>
  <si>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</si>
  <si>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</si>
  <si>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</si>
  <si>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</si>
  <si>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</si>
  <si>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</si>
  <si>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</si>
  <si>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</si>
  <si>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</si>
  <si>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</si>
  <si>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</si>
  <si>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</si>
  <si>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</si>
  <si>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</si>
  <si>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</si>
  <si>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</si>
  <si>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</si>
  <si>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</si>
  <si>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</si>
  <si>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</si>
  <si>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</si>
  <si>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</si>
  <si>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</si>
  <si>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</si>
  <si>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</si>
  <si>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</si>
  <si>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</si>
  <si>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</si>
  <si>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</si>
  <si>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</si>
  <si>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</si>
  <si>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</si>
  <si>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</si>
  <si>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</si>
  <si>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</si>
  <si>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</si>
  <si>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</si>
  <si>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</si>
  <si>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</si>
  <si>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</si>
  <si>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</si>
  <si>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</si>
  <si>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</si>
  <si>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</si>
  <si>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</si>
  <si>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</si>
  <si>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</si>
  <si>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</si>
  <si>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</si>
  <si>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</si>
  <si>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</si>
  <si>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</si>
  <si>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</si>
  <si>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</si>
  <si>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</si>
  <si>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</si>
  <si>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</si>
  <si>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</si>
  <si>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</si>
  <si>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</si>
  <si>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</si>
  <si>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</si>
  <si>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</si>
  <si>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</si>
  <si>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</si>
  <si>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</si>
  <si>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</si>
  <si>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</si>
  <si>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</si>
  <si>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</si>
  <si>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</si>
  <si>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</si>
  <si>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</si>
  <si>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</si>
  <si>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</si>
  <si>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</si>
  <si>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</si>
  <si>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</si>
  <si>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</si>
  <si>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</si>
  <si>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</si>
  <si>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</si>
  <si>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</si>
  <si>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</si>
  <si>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</si>
  <si>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</si>
  <si>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</si>
  <si>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</si>
  <si>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</si>
  <si>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</si>
  <si>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</si>
  <si>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</si>
  <si>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</si>
  <si>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</si>
  <si>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</si>
  <si>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</si>
  <si>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</si>
  <si>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</si>
  <si>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</si>
  <si>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</si>
  <si>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</si>
  <si>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</si>
  <si>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</si>
  <si>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</si>
  <si>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</si>
  <si>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</si>
  <si>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</si>
  <si>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</si>
  <si>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</si>
  <si>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</si>
  <si>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</si>
  <si>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</si>
  <si>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</si>
  <si>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</si>
  <si>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</si>
  <si>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</si>
  <si>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</si>
  <si>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</si>
  <si>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</si>
  <si>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</si>
  <si>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</si>
  <si>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</si>
  <si>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</si>
  <si>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</si>
  <si>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</si>
  <si>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</si>
  <si>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</si>
  <si>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</si>
  <si>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</si>
  <si>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</si>
  <si>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</si>
  <si>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</si>
  <si>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</si>
  <si>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</si>
  <si>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</si>
  <si>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</si>
  <si>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</si>
  <si>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</si>
  <si>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</si>
  <si>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</si>
  <si>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</si>
  <si>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</si>
  <si>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</si>
  <si>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</si>
  <si>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</si>
  <si>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</si>
  <si>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</si>
  <si>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</si>
  <si>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</si>
  <si>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</si>
  <si>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</si>
  <si>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</si>
  <si>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</si>
  <si>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</si>
  <si>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</si>
  <si>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</si>
  <si>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</si>
  <si>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</si>
  <si>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</si>
  <si>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</si>
  <si>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</si>
  <si>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</si>
  <si>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</si>
  <si>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</si>
  <si>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</si>
  <si>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</si>
  <si>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</si>
  <si>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</si>
  <si>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</si>
  <si>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</si>
  <si>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</si>
  <si>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</si>
  <si>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</si>
  <si>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</si>
  <si>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</si>
  <si>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</si>
  <si>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</si>
  <si>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</si>
  <si>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</si>
  <si>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</si>
  <si>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</si>
  <si>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</si>
  <si>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</si>
  <si>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</si>
  <si>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</si>
  <si>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</si>
  <si>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</si>
  <si>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</si>
  <si>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</si>
  <si>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</si>
  <si>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</si>
  <si>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</si>
  <si>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</si>
  <si>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</si>
  <si>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</si>
  <si>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</si>
  <si>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</si>
  <si>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</si>
  <si>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</si>
  <si>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</si>
  <si>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</si>
  <si>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</si>
  <si>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</si>
  <si>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</si>
  <si>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</si>
  <si>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</si>
  <si>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</si>
  <si>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</si>
  <si>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</si>
  <si>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</si>
  <si>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</si>
  <si>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</si>
  <si>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</si>
  <si>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</si>
  <si>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</si>
  <si>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</si>
  <si>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</si>
  <si>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</si>
  <si>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</si>
  <si>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</si>
  <si>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</si>
  <si>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</si>
  <si>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</si>
  <si>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</si>
  <si>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</si>
  <si>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</si>
  <si>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</si>
  <si>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</si>
  <si>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</si>
  <si>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</si>
  <si>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</si>
  <si>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</si>
  <si>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</si>
  <si>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</si>
  <si>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</si>
  <si>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</si>
  <si>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</si>
  <si>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</si>
  <si>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</si>
  <si>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</si>
  <si>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</si>
  <si>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</si>
  <si>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</si>
  <si>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</si>
  <si>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</si>
  <si>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</si>
  <si>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</si>
  <si>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</si>
  <si>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</si>
  <si>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</si>
  <si>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</si>
  <si>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</si>
  <si>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</si>
  <si>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</si>
  <si>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</si>
  <si>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</si>
  <si>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</si>
  <si>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</si>
  <si>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</si>
  <si>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</si>
  <si>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</si>
  <si>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</si>
  <si>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</si>
  <si>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</si>
  <si>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</si>
  <si>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</si>
  <si>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</si>
  <si>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</si>
  <si>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</si>
  <si>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</si>
  <si>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</si>
  <si>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</si>
  <si>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</si>
  <si>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</si>
  <si>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</si>
  <si>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</si>
  <si>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</si>
  <si>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</si>
  <si>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</si>
  <si>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</si>
  <si>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</si>
  <si>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</si>
  <si>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</si>
  <si>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</si>
  <si>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</si>
  <si>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</si>
  <si>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</si>
  <si>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</si>
  <si>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</si>
  <si>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</si>
  <si>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</si>
  <si>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</si>
  <si>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</si>
  <si>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</si>
  <si>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</si>
  <si>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</si>
  <si>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</si>
  <si>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</si>
  <si>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</si>
  <si>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</si>
  <si>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</si>
  <si>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</si>
  <si>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</si>
  <si>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</si>
  <si>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</si>
  <si>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</si>
  <si>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</si>
  <si>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</si>
  <si>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</si>
  <si>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</si>
  <si>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</si>
  <si>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</si>
  <si>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</si>
  <si>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</si>
  <si>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</si>
  <si>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</si>
  <si>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</si>
  <si>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</si>
  <si>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</si>
  <si>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</si>
  <si>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</si>
  <si>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</si>
  <si>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</si>
  <si>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</si>
  <si>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</si>
  <si>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</si>
  <si>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</si>
  <si>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</si>
  <si>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</si>
  <si>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</si>
  <si>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</si>
  <si>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</si>
  <si>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</si>
  <si>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</si>
  <si>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</si>
  <si>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</si>
  <si>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</si>
  <si>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</si>
  <si>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</si>
  <si>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</si>
  <si>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</si>
  <si>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</si>
  <si>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</si>
  <si>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</si>
  <si>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</si>
  <si>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</si>
  <si>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</si>
  <si>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</si>
  <si>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</si>
  <si>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</si>
  <si>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</si>
  <si>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</si>
  <si>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</si>
  <si>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</si>
  <si>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</si>
  <si>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</si>
  <si>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</si>
  <si>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</si>
  <si>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</si>
  <si>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</si>
  <si>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</si>
  <si>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</si>
  <si>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</si>
  <si>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</si>
  <si>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</si>
  <si>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</si>
  <si>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</si>
  <si>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</si>
  <si>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</si>
  <si>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</si>
  <si>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</si>
  <si>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</si>
  <si>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</si>
  <si>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</si>
  <si>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</si>
  <si>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</si>
  <si>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</si>
  <si>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</si>
  <si>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</si>
  <si>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</si>
  <si>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</si>
  <si>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</si>
  <si>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</si>
  <si>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</si>
  <si>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</si>
  <si>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</si>
  <si>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</si>
  <si>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</si>
  <si>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</si>
  <si>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</si>
  <si>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</si>
  <si>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</si>
  <si>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</si>
  <si>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</si>
  <si>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</si>
  <si>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</si>
  <si>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</si>
  <si>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</si>
  <si>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</si>
  <si>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</si>
  <si>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</si>
  <si>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</si>
  <si>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</si>
  <si>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</si>
  <si>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</si>
  <si>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</si>
  <si>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</si>
  <si>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</si>
  <si>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</si>
  <si>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</si>
  <si>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</si>
  <si>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</si>
  <si>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</si>
  <si>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</si>
  <si>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</si>
  <si>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</si>
  <si>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</si>
  <si>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</si>
  <si>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</si>
  <si>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</si>
  <si>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</si>
  <si>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</si>
  <si>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</si>
  <si>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</si>
  <si>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</si>
  <si>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</si>
  <si>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</si>
  <si>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</si>
  <si>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</si>
  <si>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</si>
  <si>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</si>
  <si>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</si>
  <si>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</si>
  <si>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</si>
  <si>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</si>
  <si>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</si>
  <si>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</si>
  <si>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</si>
  <si>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</si>
  <si>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</si>
  <si>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</si>
  <si>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</si>
  <si>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</si>
  <si>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</si>
  <si>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</si>
  <si>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</si>
  <si>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</si>
  <si>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</si>
  <si>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</si>
  <si>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</si>
  <si>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</si>
  <si>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</si>
  <si>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</si>
  <si>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</si>
  <si>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</si>
  <si>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</si>
  <si>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</si>
  <si>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</si>
  <si>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</si>
  <si>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</si>
  <si>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</si>
  <si>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</si>
  <si>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</si>
  <si>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</si>
  <si>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</si>
  <si>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</si>
  <si>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</si>
  <si>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</si>
  <si>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</si>
  <si>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</si>
  <si>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</si>
  <si>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</si>
  <si>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</si>
  <si>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</si>
  <si>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</si>
  <si>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</si>
  <si>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</si>
  <si>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</si>
  <si>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</si>
  <si>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</si>
  <si>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</si>
  <si>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</si>
  <si>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</si>
  <si>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</si>
  <si>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</si>
  <si>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</si>
  <si>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</si>
  <si>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</si>
  <si>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</si>
  <si>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</si>
  <si>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</si>
  <si>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</si>
  <si>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</si>
  <si>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</si>
  <si>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</si>
  <si>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</si>
  <si>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</si>
  <si>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</si>
  <si>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</si>
  <si>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</si>
  <si>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</si>
  <si>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</si>
  <si>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</si>
  <si>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</si>
  <si>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</si>
  <si>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</si>
  <si>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</si>
  <si>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</si>
  <si>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</si>
  <si>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</si>
  <si>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</si>
  <si>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</si>
  <si>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</si>
  <si>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</si>
  <si>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</si>
  <si>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</si>
  <si>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</si>
  <si>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</si>
  <si>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</si>
  <si>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</si>
  <si>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</si>
  <si>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</si>
  <si>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</si>
  <si>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</si>
  <si>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</si>
  <si>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</si>
  <si>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</si>
  <si>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</si>
  <si>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</si>
  <si>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</si>
  <si>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</si>
  <si>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</si>
  <si>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</si>
  <si>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</si>
  <si>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</si>
  <si>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</si>
  <si>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</si>
  <si>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</si>
  <si>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</si>
  <si>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</si>
  <si>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</si>
  <si>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</si>
  <si>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</si>
  <si>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</si>
  <si>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</si>
  <si>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</si>
  <si>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</si>
  <si>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</si>
  <si>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</si>
  <si>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</si>
  <si>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</si>
  <si>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</si>
  <si>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</si>
  <si>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</si>
  <si>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</si>
  <si>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</si>
  <si>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</si>
  <si>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</si>
  <si>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</si>
  <si>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</si>
  <si>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</si>
  <si>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</si>
  <si>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</si>
  <si>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</si>
  <si>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</si>
  <si>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</si>
  <si>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</si>
  <si>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</si>
  <si>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</si>
  <si>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</si>
  <si>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</si>
  <si>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</si>
  <si>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</si>
  <si>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</si>
  <si>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</si>
  <si>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</si>
  <si>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</si>
  <si>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</si>
  <si>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</si>
  <si>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</si>
  <si>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</si>
  <si>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</si>
  <si>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</si>
  <si>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</si>
  <si>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</si>
  <si>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</si>
  <si>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</si>
  <si>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</si>
  <si>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</si>
  <si>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</si>
  <si>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</si>
  <si>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</si>
  <si>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</si>
  <si>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</si>
  <si>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</si>
  <si>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</si>
  <si>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</si>
  <si>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</si>
  <si>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</si>
  <si>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</si>
  <si>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</si>
  <si>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</si>
  <si>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</si>
  <si>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</si>
  <si>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</si>
  <si>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</si>
  <si>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</si>
  <si>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</si>
  <si>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</si>
  <si>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</si>
  <si>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</si>
  <si>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</si>
  <si>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</si>
  <si>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</si>
  <si>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</si>
  <si>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</si>
  <si>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</si>
  <si>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</si>
  <si>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</si>
  <si>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</si>
  <si>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</si>
  <si>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</si>
  <si>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</si>
  <si>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</si>
  <si>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</si>
  <si>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</si>
  <si>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</si>
  <si>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</si>
  <si>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</si>
  <si>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</si>
  <si>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</si>
  <si>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</si>
  <si>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</si>
  <si>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</si>
  <si>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</si>
  <si>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</si>
  <si>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</si>
  <si>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</si>
  <si>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</si>
  <si>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</si>
  <si>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</si>
  <si>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</si>
  <si>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</si>
  <si>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</si>
  <si>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</si>
  <si>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</si>
  <si>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</si>
  <si>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</si>
  <si>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</si>
  <si>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</si>
  <si>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</si>
  <si>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</si>
  <si>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</si>
  <si>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</si>
  <si>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</si>
  <si>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</si>
  <si>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</si>
  <si>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</si>
  <si>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</si>
  <si>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</si>
  <si>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</si>
  <si>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</si>
  <si>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</si>
  <si>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</si>
  <si>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</si>
  <si>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</si>
  <si>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</si>
  <si>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</si>
  <si>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</si>
  <si>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</si>
  <si>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</si>
  <si>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</si>
  <si>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</si>
  <si>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</si>
  <si>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</si>
  <si>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</si>
  <si>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</si>
  <si>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</si>
  <si>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</si>
  <si>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</si>
  <si>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</si>
  <si>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</si>
  <si>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</si>
  <si>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</si>
  <si>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</si>
  <si>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</si>
  <si>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</si>
  <si>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</si>
  <si>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</si>
  <si>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</si>
  <si>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</si>
  <si>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</si>
  <si>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</si>
  <si>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</si>
  <si>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</si>
  <si>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</si>
  <si>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</si>
  <si>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</si>
  <si>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</si>
  <si>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</si>
  <si>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</si>
  <si>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</si>
  <si>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</si>
  <si>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</si>
  <si>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</si>
  <si>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</si>
  <si>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</si>
  <si>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</si>
  <si>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</si>
  <si>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</si>
  <si>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</si>
  <si>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</si>
  <si>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</si>
  <si>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</si>
  <si>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</si>
  <si>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</si>
  <si>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</si>
  <si>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</si>
  <si>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</si>
  <si>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</si>
  <si>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</si>
  <si>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</si>
  <si>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</si>
  <si>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</si>
  <si>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</si>
  <si>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</si>
  <si>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</si>
  <si>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</si>
  <si>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</si>
  <si>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</si>
  <si>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</si>
  <si>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</si>
  <si>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</si>
  <si>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</si>
  <si>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</si>
  <si>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</si>
  <si>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</si>
  <si>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</si>
  <si>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</si>
  <si>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</si>
  <si>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</si>
  <si>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</si>
  <si>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</si>
  <si>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</si>
  <si>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</si>
  <si>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</si>
  <si>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</si>
  <si>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</si>
  <si>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</si>
  <si>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</si>
  <si>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</si>
  <si>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</si>
  <si>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</si>
  <si>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</si>
  <si>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</si>
  <si>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</si>
  <si>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</si>
  <si>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</si>
  <si>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</si>
  <si>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</si>
  <si>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</si>
  <si>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</si>
  <si>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</si>
  <si>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</si>
  <si>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</si>
  <si>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</si>
  <si>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</si>
  <si>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</si>
  <si>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</si>
  <si>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</si>
  <si>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</si>
  <si>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</si>
  <si>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</si>
  <si>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</si>
  <si>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</si>
  <si>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</si>
  <si>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</si>
  <si>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</si>
  <si>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</si>
  <si>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</si>
  <si>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</si>
  <si>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</si>
  <si>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</si>
  <si>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</si>
  <si>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</si>
  <si>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</si>
  <si>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</si>
  <si>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</si>
  <si>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</si>
  <si>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</si>
  <si>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</si>
  <si>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</si>
  <si>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</si>
  <si>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</si>
  <si>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</si>
  <si>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</si>
  <si>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</si>
  <si>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</si>
  <si>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</si>
  <si>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</si>
  <si>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</si>
  <si>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</si>
  <si>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</si>
  <si>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</si>
  <si>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</si>
  <si>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</si>
  <si>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</si>
  <si>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</si>
  <si>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</si>
  <si>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</si>
  <si>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</si>
  <si>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</si>
  <si>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</si>
  <si>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</si>
  <si>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</si>
  <si>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</si>
  <si>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</si>
  <si>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</si>
  <si>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</si>
  <si>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</si>
  <si>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</si>
  <si>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</si>
  <si>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</si>
  <si>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</si>
  <si>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</si>
  <si>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</si>
  <si>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</si>
  <si>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</si>
  <si>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</si>
  <si>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</si>
  <si>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</si>
  <si>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</si>
  <si>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</si>
  <si>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</si>
  <si>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</si>
  <si>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</si>
  <si>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</si>
  <si>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</si>
  <si>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</si>
  <si>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</si>
  <si>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</si>
  <si>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</si>
  <si>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</si>
  <si>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</si>
  <si>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</si>
  <si>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</si>
  <si>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</si>
  <si>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</si>
  <si>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</si>
  <si>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</si>
  <si>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</si>
  <si>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</si>
  <si>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</si>
  <si>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</si>
  <si>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</si>
  <si>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</si>
  <si>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</si>
  <si>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</si>
  <si>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</si>
  <si>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</si>
  <si>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</si>
  <si>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</si>
  <si>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</si>
  <si>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</si>
  <si>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</si>
  <si>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</si>
  <si>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</si>
  <si>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</si>
  <si>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</si>
  <si>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</si>
  <si>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</si>
  <si>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</si>
  <si>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</si>
  <si>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</si>
  <si>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</si>
  <si>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</si>
  <si>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</si>
  <si>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</si>
  <si>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</si>
  <si>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</si>
  <si>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</si>
  <si>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</si>
  <si>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</si>
  <si>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</si>
  <si>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</si>
  <si>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</si>
  <si>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</si>
  <si>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</si>
  <si>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</si>
  <si>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</si>
  <si>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</si>
  <si>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</si>
  <si>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</si>
  <si>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</si>
  <si>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</si>
  <si>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</si>
  <si>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</si>
  <si>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</si>
  <si>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</si>
  <si>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</si>
  <si>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</si>
  <si>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</si>
  <si>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</si>
  <si>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</si>
  <si>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</si>
  <si>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</si>
  <si>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</si>
  <si>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</si>
  <si>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</si>
  <si>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</si>
  <si>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</si>
  <si>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</si>
  <si>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</si>
  <si>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</si>
  <si>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</si>
  <si>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</si>
  <si>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</si>
  <si>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</si>
  <si>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</si>
  <si>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</si>
  <si>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</si>
  <si>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</si>
  <si>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</si>
  <si>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</si>
  <si>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</si>
  <si>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</si>
  <si>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</si>
  <si>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</si>
  <si>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</si>
  <si>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</si>
  <si>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</si>
  <si>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</si>
  <si>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</si>
  <si>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</si>
  <si>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</si>
  <si>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</si>
  <si>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</si>
  <si>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</si>
  <si>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</si>
  <si>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</si>
  <si>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</si>
  <si>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</si>
  <si>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</si>
  <si>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</si>
  <si>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</si>
  <si>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</si>
  <si>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</si>
  <si>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</si>
  <si>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</si>
  <si>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</si>
  <si>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</si>
  <si>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</si>
  <si>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</si>
  <si>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</si>
  <si>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</si>
  <si>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</si>
  <si>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</si>
  <si>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</si>
  <si>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</si>
  <si>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</si>
  <si>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</si>
  <si>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</si>
  <si>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</si>
  <si>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</si>
  <si>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</si>
  <si>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</si>
  <si>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</si>
  <si>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</si>
  <si>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</si>
  <si>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</si>
  <si>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</si>
  <si>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</si>
  <si>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</si>
  <si>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</si>
  <si>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</si>
  <si>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</si>
  <si>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</si>
  <si>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</si>
  <si>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</si>
  <si>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</si>
  <si>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</si>
  <si>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</si>
  <si>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</si>
  <si>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</si>
  <si>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</si>
  <si>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</si>
  <si>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</si>
  <si>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</si>
  <si>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</si>
  <si>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</si>
  <si>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</si>
  <si>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</si>
  <si>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</si>
  <si>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</si>
  <si>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</si>
  <si>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</si>
  <si>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</si>
  <si>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</si>
  <si>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</si>
  <si>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</si>
  <si>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</si>
  <si>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</si>
  <si>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</si>
  <si>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</si>
  <si>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</si>
  <si>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</si>
  <si>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</si>
  <si>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</si>
  <si>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</si>
  <si>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</si>
  <si>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</si>
  <si>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</si>
  <si>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</si>
  <si>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</si>
  <si>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</si>
  <si>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</si>
  <si>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</si>
  <si>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</si>
  <si>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</si>
  <si>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</si>
  <si>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</si>
  <si>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</si>
  <si>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</si>
  <si>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</si>
  <si>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</si>
  <si>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</si>
  <si>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</si>
  <si>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</si>
  <si>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</si>
  <si>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</si>
  <si>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</si>
  <si>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</si>
  <si>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</si>
  <si>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</si>
  <si>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</si>
  <si>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</si>
  <si>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</si>
  <si>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</si>
  <si>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</si>
  <si>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</si>
  <si>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</si>
  <si>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</si>
  <si>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</si>
  <si>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</si>
  <si>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</si>
  <si>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</si>
  <si>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</si>
  <si>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</si>
  <si>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</si>
  <si>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</si>
  <si>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</si>
  <si>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</si>
  <si>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</si>
  <si>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</si>
  <si>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</si>
  <si>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</si>
  <si>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</si>
  <si>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</si>
  <si>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</si>
  <si>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</si>
  <si>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</si>
  <si>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</si>
  <si>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</si>
  <si>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</si>
  <si>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</si>
  <si>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</si>
  <si>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</si>
  <si>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</si>
  <si>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</si>
  <si>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</si>
  <si>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</si>
  <si>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</si>
  <si>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</si>
  <si>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</si>
  <si>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</si>
  <si>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</si>
  <si>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</si>
  <si>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</si>
  <si>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</si>
  <si>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</si>
  <si>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</si>
  <si>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</si>
  <si>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</si>
  <si>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</si>
  <si>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</si>
  <si>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</si>
  <si>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</si>
  <si>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</si>
  <si>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</si>
  <si>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</si>
  <si>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</si>
  <si>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</si>
  <si>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</si>
  <si>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</si>
  <si>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</si>
  <si>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</si>
  <si>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</si>
  <si>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</si>
  <si>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</si>
  <si>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</si>
  <si>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</si>
  <si>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</si>
  <si>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</si>
  <si>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</si>
  <si>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</si>
  <si>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</si>
  <si>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</si>
  <si>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</si>
  <si>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</si>
  <si>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</si>
  <si>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</si>
  <si>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</si>
  <si>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</si>
  <si>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</si>
  <si>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</si>
  <si>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</si>
  <si>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</si>
  <si>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</si>
  <si>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</si>
  <si>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</si>
  <si>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</si>
  <si>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</si>
  <si>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</si>
  <si>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</si>
  <si>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</si>
  <si>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</si>
  <si>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</si>
  <si>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</si>
  <si>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</si>
  <si>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</si>
  <si>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</si>
  <si>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</si>
  <si>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</si>
  <si>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</si>
  <si>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</si>
  <si>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</si>
  <si>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</si>
  <si>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</si>
  <si>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</si>
  <si>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</si>
  <si>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</si>
  <si>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</si>
  <si>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</si>
  <si>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</si>
  <si>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</si>
  <si>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</si>
  <si>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</si>
  <si>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</si>
  <si>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</si>
  <si>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</si>
  <si>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</si>
  <si>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</si>
  <si>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</si>
  <si>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</si>
  <si>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</si>
  <si>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</si>
  <si>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</si>
  <si>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</si>
  <si>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</si>
  <si>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</si>
  <si>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</si>
  <si>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</si>
  <si>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</si>
  <si>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</si>
  <si>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</si>
  <si>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</si>
  <si>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</si>
  <si>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</si>
  <si>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</si>
  <si>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</si>
  <si>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</si>
  <si>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</si>
  <si>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</si>
  <si>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</si>
  <si>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</si>
  <si>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</si>
  <si>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</si>
  <si>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</si>
  <si>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</si>
  <si>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</si>
  <si>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</si>
  <si>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</si>
  <si>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</si>
  <si>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</si>
  <si>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</si>
  <si>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</si>
  <si>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</si>
  <si>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</si>
  <si>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</si>
  <si>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</si>
  <si>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</si>
  <si>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</si>
  <si>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</si>
  <si>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</si>
  <si>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</si>
  <si>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</si>
  <si>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</si>
  <si>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</si>
  <si>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</si>
  <si>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</si>
  <si>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</si>
  <si>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</si>
  <si>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</si>
  <si>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</si>
  <si>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</si>
  <si>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</si>
  <si>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</si>
  <si>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</si>
  <si>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</si>
  <si>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</si>
  <si>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</si>
  <si>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</si>
  <si>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</si>
  <si>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</si>
  <si>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</si>
  <si>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</si>
  <si>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</si>
  <si>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</si>
  <si>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</si>
  <si>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</si>
  <si>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</si>
  <si>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</si>
  <si>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</si>
  <si>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</si>
  <si>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</si>
  <si>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</si>
  <si>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</si>
  <si>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</si>
  <si>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</si>
  <si>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</si>
  <si>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</si>
  <si>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</si>
  <si>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</si>
  <si>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</si>
  <si>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</si>
  <si>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</si>
  <si>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</si>
  <si>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</si>
  <si>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</si>
  <si>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</si>
  <si>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</si>
  <si>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</si>
  <si>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</si>
  <si>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</si>
  <si>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</si>
  <si>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</si>
  <si>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</si>
  <si>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</si>
  <si>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</si>
  <si>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</si>
  <si>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</si>
  <si>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</si>
  <si>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</si>
  <si>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</si>
  <si>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</si>
  <si>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</si>
  <si>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</si>
  <si>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</si>
  <si>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</si>
  <si>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</si>
  <si>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</si>
  <si>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</si>
  <si>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</si>
  <si>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</si>
  <si>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</si>
  <si>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</si>
  <si>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</si>
  <si>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</si>
  <si>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</si>
  <si>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</si>
  <si>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</si>
  <si>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</si>
  <si>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</si>
  <si>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</si>
  <si>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</si>
  <si>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</si>
  <si>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</si>
  <si>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</si>
  <si>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</si>
  <si>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</si>
  <si>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</si>
  <si>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</si>
  <si>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</si>
  <si>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</si>
  <si>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</si>
  <si>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</si>
  <si>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</si>
  <si>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</si>
  <si>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</si>
  <si>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</si>
  <si>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</si>
  <si>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</si>
  <si>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</si>
  <si>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</si>
  <si>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</si>
  <si>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</si>
  <si>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</si>
  <si>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</si>
  <si>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</si>
  <si>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</si>
  <si>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</si>
  <si>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</si>
  <si>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</si>
  <si>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</si>
  <si>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</si>
  <si>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</si>
  <si>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</si>
  <si>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</si>
  <si>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</si>
  <si>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</si>
  <si>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</si>
  <si>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</si>
  <si>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</si>
  <si>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</si>
  <si>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</si>
  <si>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</si>
  <si>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</si>
  <si>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</si>
  <si>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</si>
  <si>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</si>
  <si>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</si>
  <si>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</si>
  <si>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</si>
  <si>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</si>
  <si>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</si>
  <si>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</si>
  <si>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</si>
  <si>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</si>
  <si>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</si>
  <si>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</si>
  <si>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</si>
  <si>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</si>
  <si>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</si>
  <si>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</si>
  <si>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</si>
  <si>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</si>
  <si>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</si>
  <si>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</si>
  <si>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</si>
  <si>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</si>
  <si>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</si>
  <si>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</si>
  <si>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</si>
  <si>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</si>
  <si>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</si>
  <si>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</si>
  <si>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</si>
  <si>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</si>
  <si>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</si>
  <si>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</si>
  <si>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</si>
  <si>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</si>
  <si>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</si>
  <si>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</si>
  <si>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</si>
  <si>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</si>
  <si>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</si>
  <si>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</si>
  <si>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</si>
  <si>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</si>
  <si>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</si>
  <si>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</si>
  <si>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</si>
  <si>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</si>
  <si>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</si>
  <si>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</si>
  <si>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</si>
  <si>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</si>
  <si>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</si>
  <si>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</si>
  <si>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</si>
  <si>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</si>
  <si>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</si>
  <si>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</si>
  <si>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</si>
  <si>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</si>
  <si>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</si>
  <si>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</si>
  <si>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</si>
  <si>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</si>
  <si>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</si>
  <si>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</si>
  <si>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</si>
  <si>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</si>
  <si>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</si>
  <si>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</si>
  <si>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</si>
  <si>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</si>
  <si>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</si>
  <si>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</si>
  <si>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</si>
  <si>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</si>
  <si>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</si>
  <si>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</si>
  <si>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</si>
  <si>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</si>
  <si>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</si>
  <si>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</si>
  <si>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</si>
  <si>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</si>
  <si>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</si>
  <si>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</si>
  <si>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</si>
  <si>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</si>
  <si>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</si>
  <si>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</si>
  <si>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</si>
  <si>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</si>
  <si>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</si>
  <si>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</si>
  <si>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</si>
  <si>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</si>
  <si>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</si>
  <si>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</si>
  <si>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</si>
  <si>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</si>
  <si>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</si>
  <si>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</si>
  <si>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</si>
  <si>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</si>
  <si>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</si>
  <si>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</si>
  <si>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</si>
  <si>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</si>
  <si>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</si>
  <si>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</si>
  <si>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</si>
  <si>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</si>
  <si>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</si>
  <si>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</si>
  <si>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</si>
  <si>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</si>
  <si>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</si>
  <si>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</si>
  <si>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</si>
  <si>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</si>
  <si>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</si>
  <si>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</si>
  <si>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</si>
  <si>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</si>
  <si>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</si>
  <si>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</si>
  <si>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</si>
  <si>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</si>
  <si>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</si>
  <si>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</si>
  <si>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</si>
  <si>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</si>
  <si>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</si>
  <si>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</si>
  <si>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</si>
  <si>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</si>
  <si>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</si>
  <si>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</si>
  <si>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</si>
  <si>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</si>
  <si>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</si>
  <si>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</si>
  <si>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</si>
  <si>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</si>
  <si>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</si>
  <si>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</si>
  <si>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</si>
  <si>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</si>
  <si>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</si>
  <si>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</si>
  <si>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</si>
  <si>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</si>
  <si>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</si>
  <si>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</si>
  <si>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</si>
  <si>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</si>
  <si>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</si>
  <si>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</si>
  <si>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</si>
  <si>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</si>
  <si>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</si>
  <si>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</si>
  <si>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</si>
  <si>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</si>
  <si>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</si>
  <si>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</si>
  <si>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</si>
  <si>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</si>
  <si>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</si>
  <si>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</si>
  <si>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</si>
  <si>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</si>
  <si>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</si>
  <si>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</si>
  <si>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</si>
  <si>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</si>
  <si>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</si>
  <si>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</si>
  <si>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</si>
  <si>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</si>
  <si>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</si>
  <si>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</si>
  <si>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</si>
  <si>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</si>
  <si>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</si>
  <si>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</si>
  <si>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</si>
  <si>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</si>
  <si>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</si>
  <si>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</si>
  <si>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</si>
  <si>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</si>
  <si>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</si>
  <si>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</si>
  <si>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</si>
  <si>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</si>
  <si>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</si>
  <si>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</si>
  <si>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</si>
  <si>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</si>
  <si>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</si>
  <si>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</si>
  <si>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</si>
  <si>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</si>
  <si>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</si>
  <si>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</si>
  <si>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</si>
  <si>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</si>
  <si>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</si>
  <si>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</si>
  <si>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</si>
  <si>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</si>
  <si>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</si>
  <si>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</si>
  <si>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</si>
  <si>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</si>
  <si>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</si>
  <si>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</si>
  <si>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</si>
  <si>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</si>
  <si>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</si>
  <si>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</si>
  <si>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</si>
  <si>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</si>
  <si>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</si>
  <si>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</si>
  <si>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</si>
  <si>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</si>
  <si>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</si>
  <si>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</si>
  <si>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</si>
  <si>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</si>
  <si>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</si>
  <si>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</si>
  <si>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</si>
  <si>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</si>
  <si>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</si>
  <si>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</si>
  <si>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</si>
  <si>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</si>
  <si>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</si>
  <si>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</si>
  <si>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</si>
  <si>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</si>
  <si>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</si>
  <si>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</si>
  <si>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</si>
  <si>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</si>
  <si>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</si>
  <si>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</si>
  <si>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</si>
  <si>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</si>
  <si>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</si>
  <si>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</si>
  <si>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</si>
  <si>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</si>
  <si>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</si>
  <si>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</si>
  <si>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</si>
  <si>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</si>
  <si>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</si>
  <si>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</si>
  <si>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</si>
  <si>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</si>
  <si>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</si>
  <si>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</si>
  <si>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</si>
  <si>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</si>
  <si>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</si>
  <si>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</si>
  <si>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</si>
  <si>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</si>
  <si>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</si>
  <si>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</si>
  <si>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</si>
  <si>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</si>
  <si>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</si>
  <si>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</si>
  <si>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</si>
  <si>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</si>
  <si>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</si>
  <si>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</si>
  <si>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</si>
  <si>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</si>
  <si>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</si>
  <si>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</si>
  <si>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</si>
  <si>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</si>
  <si>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</si>
  <si>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</si>
  <si>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</si>
  <si>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</si>
  <si>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</si>
  <si>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</si>
  <si>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</si>
  <si>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</si>
  <si>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</si>
  <si>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</si>
  <si>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</si>
  <si>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</si>
  <si>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</si>
  <si>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</si>
  <si>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</si>
  <si>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</si>
  <si>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</si>
  <si>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</si>
  <si>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</si>
  <si>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</si>
  <si>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</si>
  <si>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</si>
  <si>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</si>
  <si>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</si>
  <si>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</si>
  <si>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</si>
  <si>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</si>
  <si>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</si>
  <si>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</si>
  <si>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</si>
  <si>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</si>
  <si>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</si>
  <si>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</si>
  <si>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</si>
  <si>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</si>
  <si>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</si>
  <si>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</si>
  <si>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</si>
  <si>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</si>
  <si>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</si>
  <si>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</si>
  <si>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</si>
  <si>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</si>
  <si>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</si>
  <si>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</si>
  <si>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</si>
  <si>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</si>
  <si>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</si>
  <si>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</si>
  <si>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</si>
  <si>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</si>
  <si>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</si>
  <si>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</si>
  <si>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</si>
  <si>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</si>
  <si>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</si>
  <si>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</si>
  <si>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</si>
  <si>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</si>
  <si>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</si>
  <si>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</si>
  <si>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</si>
  <si>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</si>
  <si>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</si>
  <si>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</si>
  <si>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</si>
  <si>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</si>
  <si>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</si>
  <si>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</si>
  <si>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</si>
  <si>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</si>
  <si>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</si>
  <si>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</si>
  <si>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</si>
  <si>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</si>
  <si>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</si>
  <si>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</si>
  <si>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</si>
  <si>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</si>
  <si>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</si>
  <si>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</si>
  <si>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</si>
  <si>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</si>
  <si>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</si>
  <si>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</si>
  <si>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</si>
  <si>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</si>
  <si>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</si>
  <si>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</si>
  <si>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</si>
  <si>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</si>
  <si>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</si>
  <si>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</si>
  <si>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</si>
  <si>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</si>
  <si>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</si>
  <si>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</si>
  <si>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</si>
  <si>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</si>
  <si>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</si>
  <si>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</si>
  <si>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</si>
  <si>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</si>
  <si>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</si>
  <si>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</si>
  <si>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</si>
  <si>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</si>
  <si>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</si>
  <si>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</si>
  <si>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</si>
  <si>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</si>
  <si>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</si>
  <si>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</si>
  <si>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</si>
  <si>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</si>
  <si>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</si>
  <si>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</si>
  <si>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</si>
  <si>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</si>
  <si>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</si>
  <si>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</si>
  <si>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</si>
  <si>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</si>
  <si>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</si>
  <si>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</si>
  <si>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</si>
  <si>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</si>
  <si>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</si>
  <si>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</si>
  <si>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</si>
  <si>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</si>
  <si>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</si>
  <si>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</si>
  <si>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</si>
  <si>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</si>
  <si>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</si>
  <si>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</si>
  <si>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</si>
  <si>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</si>
  <si>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</si>
  <si>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</si>
  <si>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</si>
  <si>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</si>
  <si>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</si>
  <si>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</si>
  <si>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</si>
  <si>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</si>
  <si>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</si>
  <si>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</si>
  <si>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</si>
  <si>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</si>
  <si>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</si>
  <si>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</si>
  <si>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</si>
  <si>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</si>
  <si>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</si>
  <si>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</si>
  <si>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</si>
  <si>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</si>
  <si>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</si>
  <si>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</si>
  <si>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</si>
  <si>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</si>
  <si>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</si>
  <si>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</si>
  <si>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</si>
  <si>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</si>
  <si>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</si>
  <si>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</si>
  <si>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</si>
  <si>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</si>
  <si>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</si>
  <si>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</si>
  <si>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</si>
  <si>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</si>
  <si>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</si>
  <si>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</si>
  <si>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</si>
  <si>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</si>
  <si>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</si>
  <si>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</si>
  <si>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</si>
  <si>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</si>
  <si>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</si>
  <si>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</si>
  <si>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</si>
  <si>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</si>
  <si>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</si>
  <si>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</si>
  <si>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</si>
  <si>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</si>
  <si>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</si>
  <si>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</si>
  <si>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</si>
  <si>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</si>
  <si>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</si>
  <si>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</si>
  <si>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</si>
  <si>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</si>
  <si>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</si>
  <si>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</si>
  <si>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</si>
  <si>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</si>
  <si>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</si>
  <si>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</si>
  <si>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</si>
  <si>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</si>
  <si>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</si>
  <si>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</si>
  <si>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</si>
  <si>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</si>
  <si>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</si>
  <si>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</si>
  <si>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</si>
  <si>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</si>
  <si>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</si>
  <si>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</si>
  <si>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</si>
  <si>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</si>
  <si>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</si>
  <si>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</si>
  <si>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</si>
  <si>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</si>
  <si>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</si>
  <si>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</si>
  <si>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</si>
  <si>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</si>
  <si>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</si>
  <si>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</si>
  <si>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</si>
  <si>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</si>
  <si>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</si>
  <si>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</si>
  <si>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</si>
  <si>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</si>
  <si>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</si>
  <si>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</si>
  <si>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</si>
  <si>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</si>
  <si>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</si>
  <si>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</si>
  <si>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</si>
  <si>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</si>
  <si>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</si>
  <si>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</si>
  <si>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</si>
  <si>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</si>
  <si>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</si>
  <si>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</si>
  <si>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</si>
  <si>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</si>
  <si>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</si>
  <si>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</si>
  <si>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</si>
  <si>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</si>
  <si>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</si>
  <si>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</si>
  <si>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</si>
  <si>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</si>
  <si>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</si>
  <si>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</si>
  <si>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</si>
  <si>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</si>
  <si>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</si>
  <si>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</si>
  <si>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</si>
  <si>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</si>
  <si>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</si>
  <si>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</si>
  <si>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</si>
  <si>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</si>
  <si>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</si>
  <si>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</si>
  <si>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</si>
  <si>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</si>
  <si>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</si>
  <si>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</si>
  <si>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</si>
  <si>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</si>
  <si>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</si>
  <si>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</si>
  <si>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</si>
  <si>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</si>
  <si>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</si>
  <si>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</si>
  <si>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</si>
  <si>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</si>
  <si>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</si>
  <si>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</si>
  <si>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</si>
  <si>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</si>
  <si>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</si>
  <si>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</si>
  <si>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</si>
  <si>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</si>
  <si>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</si>
  <si>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</si>
  <si>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</si>
  <si>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</si>
  <si>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</si>
  <si>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</si>
  <si>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</si>
  <si>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</si>
  <si>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</si>
  <si>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</si>
  <si>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</si>
  <si>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</si>
  <si>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</si>
  <si>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</si>
  <si>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</si>
  <si>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</si>
  <si>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</si>
  <si>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</si>
  <si>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</si>
  <si>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</si>
  <si>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</si>
  <si>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</si>
  <si>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</si>
  <si>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</si>
  <si>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</si>
  <si>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</si>
  <si>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</si>
  <si>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</si>
  <si>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</si>
  <si>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</si>
  <si>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</si>
  <si>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</si>
  <si>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</si>
  <si>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</si>
  <si>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</si>
  <si>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</si>
  <si>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</si>
  <si>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</si>
  <si>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</si>
  <si>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</si>
  <si>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</si>
  <si>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</si>
  <si>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</si>
  <si>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</si>
  <si>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</si>
  <si>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</si>
  <si>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</si>
  <si>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</si>
  <si>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</si>
  <si>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</si>
  <si>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</si>
  <si>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</si>
  <si>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</si>
  <si>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</si>
  <si>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</si>
  <si>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</si>
  <si>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</si>
  <si>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</si>
  <si>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</si>
  <si>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</si>
  <si>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</si>
  <si>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</si>
  <si>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</si>
  <si>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</si>
  <si>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</si>
  <si>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</si>
  <si>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</si>
  <si>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</si>
  <si>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</si>
  <si>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</si>
  <si>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</si>
  <si>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</si>
  <si>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</si>
  <si>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</si>
  <si>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</si>
  <si>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</si>
  <si>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</si>
  <si>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</si>
  <si>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</si>
  <si>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</si>
  <si>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</si>
  <si>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</si>
  <si>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</si>
  <si>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</si>
  <si>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</si>
  <si>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</si>
  <si>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</si>
  <si>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</si>
  <si>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</si>
  <si>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</si>
  <si>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</si>
  <si>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</si>
  <si>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</si>
  <si>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</si>
  <si>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</si>
  <si>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</si>
  <si>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</si>
  <si>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</si>
  <si>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</si>
  <si>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</si>
  <si>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</si>
  <si>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</si>
  <si>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</si>
  <si>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</si>
  <si>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</si>
  <si>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</si>
  <si>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</si>
  <si>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</si>
  <si>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</si>
  <si>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</si>
  <si>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</si>
  <si>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</si>
  <si>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</si>
  <si>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</si>
  <si>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</si>
  <si>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</si>
  <si>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</si>
  <si>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</si>
  <si>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</si>
  <si>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</si>
  <si>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</si>
  <si>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</si>
  <si>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</si>
  <si>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</si>
  <si>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</si>
  <si>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</si>
  <si>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</si>
  <si>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</si>
  <si>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</si>
  <si>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</si>
  <si>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</si>
  <si>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</si>
  <si>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</si>
  <si>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</si>
  <si>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</si>
  <si>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</si>
  <si>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</si>
  <si>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</si>
  <si>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</si>
  <si>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</si>
  <si>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</si>
  <si>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</si>
  <si>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</si>
  <si>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</si>
  <si>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</si>
  <si>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</si>
  <si>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</si>
  <si>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</si>
  <si>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</si>
  <si>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</si>
  <si>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</si>
  <si>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</si>
  <si>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</si>
  <si>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</si>
  <si>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</si>
  <si>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</si>
  <si>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</si>
  <si>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</si>
  <si>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</si>
  <si>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</si>
  <si>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</si>
  <si>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</si>
  <si>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</si>
  <si>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</si>
  <si>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</si>
  <si>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</si>
  <si>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</si>
  <si>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</si>
  <si>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</si>
  <si>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</si>
  <si>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</si>
  <si>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</si>
  <si>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</si>
  <si>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</si>
  <si>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</si>
  <si>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</si>
  <si>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</si>
  <si>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</si>
  <si>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</si>
  <si>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</si>
  <si>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</si>
  <si>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</si>
  <si>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</si>
  <si>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</si>
  <si>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</si>
  <si>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</si>
  <si>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</si>
  <si>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</si>
  <si>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</si>
  <si>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</si>
  <si>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</si>
  <si>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</si>
  <si>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</si>
  <si>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</si>
  <si>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</si>
  <si>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</si>
  <si>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</si>
  <si>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</si>
  <si>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</si>
  <si>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</si>
  <si>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</si>
  <si>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</si>
  <si>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</si>
  <si>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</si>
  <si>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</si>
  <si>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</si>
  <si>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</si>
  <si>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</si>
  <si>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</si>
  <si>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</si>
  <si>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</si>
  <si>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</si>
  <si>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</si>
  <si>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</si>
  <si>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</si>
  <si>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</si>
  <si>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</si>
  <si>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</si>
  <si>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</si>
  <si>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</si>
  <si>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</si>
  <si>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</si>
  <si>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</si>
  <si>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</si>
  <si>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</si>
  <si>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</si>
  <si>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</si>
  <si>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</si>
  <si>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</si>
  <si>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</si>
  <si>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</si>
  <si>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</si>
  <si>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</si>
  <si>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</si>
  <si>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</si>
  <si>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</si>
  <si>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</si>
  <si>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</si>
  <si>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</si>
  <si>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</si>
  <si>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</si>
  <si>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</si>
  <si>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</si>
  <si>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</si>
  <si>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</si>
  <si>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</si>
  <si>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</si>
  <si>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</si>
  <si>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</si>
  <si>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</si>
  <si>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</si>
  <si>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</si>
  <si>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</si>
  <si>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</si>
  <si>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</si>
  <si>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</si>
  <si>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</si>
  <si>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</si>
  <si>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</si>
  <si>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</si>
  <si>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</si>
  <si>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</si>
  <si>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</si>
  <si>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</si>
  <si>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</si>
  <si>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</si>
  <si>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</si>
  <si>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</si>
  <si>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</si>
  <si>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</si>
  <si>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</si>
  <si>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</si>
  <si>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</si>
  <si>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</si>
  <si>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</si>
  <si>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</si>
  <si>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</si>
  <si>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</si>
  <si>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</si>
  <si>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</si>
  <si>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</si>
  <si>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</si>
  <si>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</si>
  <si>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</si>
  <si>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</si>
  <si>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</si>
  <si>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</si>
  <si>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</si>
  <si>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</si>
  <si>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</si>
  <si>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</si>
  <si>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</si>
  <si>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</si>
  <si>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</si>
  <si>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</si>
  <si>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</si>
  <si>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</si>
  <si>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</si>
  <si>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</si>
  <si>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</si>
  <si>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</si>
  <si>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</si>
  <si>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</si>
  <si>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</si>
  <si>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</si>
  <si>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</si>
  <si>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</si>
  <si>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</si>
  <si>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</si>
  <si>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</si>
  <si>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</si>
  <si>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</si>
  <si>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</si>
  <si>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</si>
  <si>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</si>
  <si>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</si>
  <si>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</si>
  <si>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</si>
  <si>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</si>
  <si>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</si>
  <si>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</si>
  <si>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</si>
  <si>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</si>
  <si>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</si>
  <si>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</si>
  <si>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</si>
  <si>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</si>
  <si>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</si>
  <si>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</si>
  <si>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</si>
  <si>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</si>
  <si>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</si>
  <si>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</si>
  <si>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</si>
  <si>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</si>
  <si>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</si>
  <si>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</si>
  <si>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</si>
  <si>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</si>
  <si>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</si>
  <si>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</si>
  <si>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</si>
  <si>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</si>
  <si>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</si>
  <si>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</si>
  <si>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</si>
  <si>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</si>
  <si>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</si>
  <si>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</si>
  <si>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</si>
  <si>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</si>
  <si>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</si>
  <si>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</si>
  <si>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</si>
  <si>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</si>
  <si>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</si>
  <si>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</si>
  <si>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</si>
  <si>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</si>
  <si>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</si>
  <si>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</si>
  <si>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</si>
  <si>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</si>
  <si>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</si>
  <si>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</si>
  <si>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</si>
  <si>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</si>
  <si>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</si>
  <si>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</si>
  <si>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</si>
  <si>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</si>
  <si>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</si>
  <si>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</si>
  <si>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</si>
  <si>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</si>
  <si>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</si>
  <si>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</si>
  <si>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</si>
  <si>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</si>
  <si>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</si>
  <si>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</si>
  <si>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</si>
  <si>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</si>
  <si>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</si>
  <si>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</si>
  <si>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</si>
  <si>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</si>
  <si>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</si>
  <si>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</si>
  <si>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</si>
  <si>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</si>
  <si>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</si>
  <si>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</si>
  <si>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</si>
  <si>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</si>
  <si>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</si>
  <si>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</si>
  <si>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</si>
  <si>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</si>
  <si>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</si>
  <si>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</si>
  <si>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</si>
  <si>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</si>
  <si>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</si>
  <si>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</si>
  <si>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</si>
  <si>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</si>
  <si>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</si>
  <si>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</si>
  <si>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</si>
  <si>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</si>
  <si>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</si>
  <si>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</si>
  <si>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</si>
  <si>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</si>
  <si>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</si>
  <si>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</si>
  <si>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</si>
  <si>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</si>
  <si>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</si>
  <si>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</si>
  <si>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</si>
  <si>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</si>
  <si>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</si>
  <si>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</si>
  <si>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</si>
  <si>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</si>
  <si>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</si>
  <si>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</si>
  <si>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</si>
  <si>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</si>
  <si>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</si>
  <si>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</si>
  <si>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</si>
  <si>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</si>
  <si>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</si>
  <si>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</si>
  <si>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</si>
  <si>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</si>
  <si>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</si>
  <si>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</si>
  <si>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</si>
  <si>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</si>
  <si>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</si>
  <si>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</si>
  <si>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</si>
  <si>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</si>
  <si>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</si>
  <si>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</si>
  <si>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</si>
  <si>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</si>
  <si>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</si>
  <si>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</si>
  <si>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</si>
  <si>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</si>
  <si>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</si>
  <si>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</si>
  <si>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</si>
  <si>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</si>
  <si>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</si>
  <si>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</si>
  <si>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</si>
  <si>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</si>
  <si>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</si>
  <si>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</si>
  <si>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</si>
  <si>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</si>
  <si>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</si>
  <si>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</si>
  <si>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</si>
  <si>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</si>
  <si>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</si>
  <si>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</si>
  <si>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</si>
  <si>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</si>
  <si>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</si>
  <si>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</si>
  <si>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</si>
  <si>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</si>
  <si>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</si>
  <si>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</si>
  <si>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</si>
  <si>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</si>
  <si>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</si>
  <si>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</si>
  <si>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</si>
  <si>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</si>
  <si>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</si>
  <si>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</si>
  <si>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</si>
  <si>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</si>
  <si>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</si>
  <si>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</si>
  <si>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</si>
  <si>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</si>
  <si>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</si>
  <si>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</si>
  <si>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</si>
  <si>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</si>
  <si>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</si>
  <si>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</si>
  <si>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</si>
  <si>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</si>
  <si>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</si>
  <si>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</si>
  <si>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</si>
  <si>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</si>
  <si>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</si>
  <si>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</si>
  <si>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</si>
  <si>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</si>
  <si>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</si>
  <si>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</si>
  <si>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</si>
  <si>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</si>
  <si>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</si>
  <si>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</si>
  <si>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</si>
  <si>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</si>
  <si>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</si>
  <si>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</si>
  <si>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</si>
  <si>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</si>
  <si>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</si>
  <si>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</si>
  <si>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</si>
  <si>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</si>
  <si>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</si>
  <si>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</si>
  <si>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</si>
  <si>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</si>
  <si>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</si>
  <si>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</si>
  <si>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</si>
  <si>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</si>
  <si>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</si>
  <si>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</si>
  <si>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</si>
  <si>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</si>
  <si>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</si>
  <si>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</si>
  <si>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</si>
  <si>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</si>
  <si>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</si>
  <si>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</si>
  <si>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</si>
  <si>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</si>
  <si>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</si>
  <si>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</si>
  <si>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</si>
  <si>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</si>
  <si>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</si>
  <si>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</si>
  <si>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</si>
  <si>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</si>
  <si>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</si>
  <si>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</si>
  <si>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</si>
  <si>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</si>
  <si>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</si>
  <si>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</si>
  <si>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</si>
  <si>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</si>
  <si>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</si>
  <si>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</si>
  <si>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</si>
  <si>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</si>
  <si>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</si>
  <si>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</si>
  <si>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</si>
  <si>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</si>
  <si>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</si>
  <si>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</si>
  <si>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</si>
  <si>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</si>
  <si>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</si>
  <si>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</si>
  <si>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</si>
  <si>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</si>
  <si>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</si>
  <si>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</si>
  <si>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</si>
  <si>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</si>
  <si>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</si>
  <si>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</si>
  <si>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</si>
  <si>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</si>
  <si>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</si>
  <si>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</si>
  <si>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</si>
  <si>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</si>
  <si>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</si>
  <si>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</si>
  <si>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</si>
  <si>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</si>
  <si>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</si>
  <si>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</si>
  <si>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</si>
  <si>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</si>
  <si>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</si>
  <si>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</si>
  <si>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</si>
  <si>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</si>
  <si>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</si>
  <si>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</si>
  <si>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</si>
  <si>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</si>
  <si>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</si>
  <si>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</si>
  <si>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</si>
  <si>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</si>
  <si>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</si>
  <si>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</si>
  <si>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</si>
  <si>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</si>
  <si>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</si>
  <si>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</si>
  <si>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</si>
  <si>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</si>
  <si>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</si>
  <si>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</si>
  <si>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</si>
  <si>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</si>
  <si>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</si>
  <si>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</si>
  <si>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</si>
  <si>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</si>
  <si>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</si>
  <si>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</si>
  <si>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</si>
  <si>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</si>
  <si>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</si>
  <si>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</si>
  <si>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</si>
  <si>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</si>
  <si>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</si>
  <si>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</si>
  <si>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</si>
  <si>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</si>
  <si>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</si>
  <si>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</si>
  <si>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</si>
  <si>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</si>
  <si>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</si>
  <si>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</si>
  <si>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</si>
  <si>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</si>
  <si>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</si>
  <si>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</si>
  <si>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</si>
  <si>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</si>
  <si>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</si>
  <si>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</si>
  <si>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</si>
  <si>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</si>
  <si>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</si>
  <si>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</si>
  <si>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</si>
  <si>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</si>
  <si>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</si>
  <si>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</si>
  <si>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</si>
  <si>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</si>
  <si>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</si>
  <si>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</si>
  <si>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</si>
  <si>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</si>
  <si>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</si>
  <si>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</si>
  <si>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</si>
  <si>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</si>
  <si>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</si>
  <si>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</si>
  <si>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</si>
  <si>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</si>
  <si>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</si>
  <si>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</si>
  <si>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</si>
  <si>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</si>
  <si>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</si>
  <si>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</si>
  <si>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</si>
  <si>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</si>
  <si>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</si>
  <si>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</si>
  <si>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</si>
  <si>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</si>
  <si>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</si>
  <si>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</si>
  <si>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</si>
  <si>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</si>
  <si>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</si>
  <si>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</si>
  <si>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</si>
  <si>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</si>
  <si>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</si>
  <si>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</si>
  <si>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</si>
  <si>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</si>
  <si>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</si>
  <si>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</si>
  <si>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</si>
  <si>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</si>
  <si>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</si>
  <si>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</si>
  <si>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</si>
  <si>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</si>
  <si>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</si>
  <si>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</si>
  <si>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</si>
  <si>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</si>
  <si>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</si>
  <si>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</si>
  <si>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</si>
  <si>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</si>
  <si>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</si>
  <si>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</si>
  <si>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</si>
  <si>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</si>
  <si>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</si>
  <si>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</si>
  <si>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</si>
  <si>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</si>
  <si>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</si>
  <si>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</si>
  <si>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</si>
  <si>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</si>
  <si>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</si>
  <si>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</si>
  <si>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</si>
  <si>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</si>
  <si>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</si>
  <si>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</si>
  <si>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</si>
  <si>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</si>
  <si>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</si>
  <si>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</si>
  <si>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</si>
  <si>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</si>
  <si>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</si>
  <si>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</si>
  <si>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</si>
  <si>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</si>
  <si>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</si>
  <si>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</si>
  <si>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</si>
  <si>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</si>
  <si>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</si>
  <si>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</si>
  <si>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</si>
  <si>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</si>
  <si>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</si>
  <si>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</si>
  <si>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</si>
  <si>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</si>
  <si>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</si>
  <si>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</si>
  <si>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</si>
  <si>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</si>
  <si>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</si>
  <si>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</si>
  <si>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</si>
  <si>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</si>
  <si>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</si>
  <si>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</si>
  <si>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</si>
  <si>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</si>
  <si>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</si>
  <si>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</si>
  <si>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</si>
  <si>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</si>
  <si>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</si>
  <si>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</si>
  <si>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</si>
  <si>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</si>
  <si>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</si>
  <si>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</si>
  <si>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</si>
  <si>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</si>
  <si>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</si>
  <si>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</si>
  <si>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</si>
  <si>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</si>
  <si>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</si>
  <si>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</si>
  <si>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</si>
  <si>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</si>
  <si>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</si>
  <si>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</si>
  <si>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</si>
  <si>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</si>
  <si>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</si>
  <si>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</si>
  <si>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</si>
  <si>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</si>
  <si>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</si>
  <si>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</si>
  <si>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</si>
  <si>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</si>
  <si>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</si>
  <si>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</si>
  <si>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</si>
  <si>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</si>
  <si>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</si>
  <si>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</si>
  <si>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</si>
  <si>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</si>
  <si>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</si>
  <si>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</si>
  <si>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</si>
  <si>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</si>
  <si>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</si>
  <si>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</si>
  <si>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</si>
  <si>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</si>
  <si>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</si>
  <si>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</si>
  <si>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</si>
  <si>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</si>
  <si>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</si>
  <si>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</si>
  <si>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</si>
  <si>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</si>
  <si>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</si>
  <si>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</si>
  <si>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</si>
  <si>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</si>
  <si>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</si>
  <si>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</si>
  <si>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</si>
  <si>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</si>
  <si>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</si>
  <si>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</si>
  <si>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</si>
  <si>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</si>
  <si>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</si>
  <si>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</si>
  <si>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</si>
  <si>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</si>
  <si>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</si>
  <si>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</si>
  <si>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</si>
  <si>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</si>
  <si>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</si>
  <si>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</si>
  <si>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</si>
  <si>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</si>
  <si>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</si>
  <si>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</si>
  <si>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</si>
  <si>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</si>
  <si>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</si>
  <si>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</si>
  <si>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</si>
  <si>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</si>
  <si>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</si>
  <si>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</si>
  <si>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</si>
  <si>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</si>
  <si>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</si>
  <si>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</si>
  <si>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</si>
  <si>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</si>
  <si>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</si>
  <si>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</si>
  <si>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</si>
  <si>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</si>
  <si>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</si>
  <si>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</si>
  <si>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</si>
  <si>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</si>
  <si>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</si>
  <si>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</si>
  <si>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</si>
  <si>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</si>
  <si>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</si>
  <si>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</si>
  <si>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</si>
  <si>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</si>
  <si>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</si>
  <si>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</si>
  <si>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</si>
  <si>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</si>
  <si>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</si>
  <si>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</si>
  <si>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</si>
  <si>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</si>
  <si>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</si>
  <si>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</si>
  <si>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</si>
  <si>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</si>
  <si>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</si>
  <si>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</si>
  <si>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</si>
  <si>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</si>
  <si>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</si>
  <si>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</si>
  <si>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</si>
  <si>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</si>
  <si>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</si>
  <si>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</si>
  <si>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</si>
  <si>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</si>
  <si>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</si>
  <si>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</si>
  <si>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</si>
  <si>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</si>
  <si>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</si>
  <si>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</si>
  <si>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</si>
  <si>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</si>
  <si>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</si>
  <si>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</si>
  <si>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</si>
  <si>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</si>
  <si>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</si>
  <si>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</si>
  <si>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</si>
  <si>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</si>
  <si>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</si>
  <si>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</si>
  <si>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</si>
  <si>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</si>
  <si>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</si>
  <si>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</si>
  <si>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</si>
  <si>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</si>
  <si>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</si>
  <si>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</si>
  <si>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</si>
  <si>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</si>
  <si>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</si>
  <si>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</si>
  <si>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</si>
  <si>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</si>
  <si>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</si>
  <si>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</si>
  <si>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</si>
  <si>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</si>
  <si>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</si>
  <si>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</si>
  <si>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</si>
  <si>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</si>
  <si>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</si>
  <si>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</si>
  <si>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</si>
  <si>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</si>
  <si>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</si>
  <si>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</si>
  <si>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</si>
  <si>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</si>
  <si>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</si>
  <si>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</si>
  <si>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</si>
  <si>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</si>
  <si>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</si>
  <si>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</si>
  <si>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</si>
  <si>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</si>
  <si>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</si>
  <si>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</si>
  <si>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</si>
  <si>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</si>
  <si>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</si>
  <si>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</si>
  <si>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</si>
  <si>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</si>
  <si>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</si>
  <si>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</si>
  <si>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</si>
  <si>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</si>
  <si>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</si>
  <si>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</si>
  <si>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</si>
  <si>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</si>
  <si>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</si>
  <si>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</si>
  <si>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</si>
  <si>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</si>
  <si>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</si>
  <si>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</si>
  <si>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</si>
  <si>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</si>
  <si>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</si>
  <si>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</si>
  <si>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</si>
  <si>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</si>
  <si>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</si>
  <si>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</si>
  <si>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</si>
  <si>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</si>
  <si>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</si>
  <si>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</si>
  <si>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</si>
  <si>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</si>
  <si>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</si>
  <si>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</si>
  <si>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</si>
  <si>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</si>
  <si>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</si>
  <si>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</si>
  <si>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</si>
  <si>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</si>
  <si>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</si>
  <si>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</si>
  <si>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</si>
  <si>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</si>
  <si>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</si>
  <si>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</si>
  <si>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</si>
  <si>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</si>
  <si>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</si>
  <si>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</si>
  <si>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</si>
  <si>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</si>
  <si>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</si>
  <si>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</si>
  <si>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</si>
  <si>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</si>
  <si>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</si>
  <si>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</si>
  <si>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</si>
  <si>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</si>
  <si>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</si>
  <si>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</si>
  <si>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</si>
  <si>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</si>
  <si>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</si>
  <si>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</si>
  <si>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</si>
  <si>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</si>
  <si>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</si>
  <si>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</si>
  <si>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</si>
  <si>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</si>
  <si>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</si>
  <si>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</si>
  <si>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</si>
  <si>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</si>
  <si>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</si>
  <si>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</si>
  <si>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</si>
  <si>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</si>
  <si>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</si>
  <si>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</si>
  <si>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</si>
  <si>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</si>
  <si>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</si>
  <si>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</si>
  <si>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</si>
  <si>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</si>
  <si>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</si>
  <si>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</si>
  <si>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</si>
  <si>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</si>
  <si>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</si>
  <si>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</si>
  <si>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</si>
  <si>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</si>
  <si>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</si>
  <si>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</si>
  <si>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</si>
  <si>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</si>
  <si>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</si>
  <si>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</si>
  <si>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</si>
  <si>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</si>
  <si>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</si>
  <si>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</si>
  <si>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</si>
  <si>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</si>
  <si>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</si>
  <si>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</si>
  <si>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</si>
  <si>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</si>
  <si>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</si>
  <si>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</si>
  <si>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</si>
  <si>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</si>
  <si>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</si>
  <si>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</si>
  <si>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</si>
  <si>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</si>
  <si>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</si>
  <si>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</si>
  <si>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</si>
  <si>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</si>
  <si>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</si>
  <si>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</si>
  <si>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</si>
  <si>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</si>
  <si>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</si>
  <si>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</si>
  <si>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</si>
  <si>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</si>
  <si>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</si>
  <si>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</si>
  <si>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</si>
  <si>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</si>
  <si>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</si>
  <si>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</si>
  <si>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</si>
  <si>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</si>
  <si>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</si>
  <si>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</si>
  <si>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</si>
  <si>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</si>
  <si>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</si>
  <si>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</si>
  <si>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</si>
  <si>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</si>
  <si>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</si>
  <si>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</si>
  <si>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</si>
  <si>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</si>
  <si>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</si>
  <si>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</si>
  <si>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</si>
  <si>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</si>
  <si>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</si>
  <si>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</si>
  <si>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</si>
  <si>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</si>
  <si>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</si>
  <si>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</si>
  <si>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</si>
  <si>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</si>
  <si>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</si>
  <si>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</si>
  <si>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</si>
  <si>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</si>
  <si>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</si>
  <si>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</si>
  <si>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</si>
  <si>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</si>
  <si>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</si>
  <si>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</si>
  <si>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</si>
  <si>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</si>
  <si>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</si>
  <si>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</si>
  <si>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</si>
  <si>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</si>
  <si>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</si>
  <si>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</si>
  <si>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</si>
  <si>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</si>
  <si>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</si>
  <si>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</si>
  <si>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</si>
  <si>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</si>
  <si>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</si>
  <si>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</si>
  <si>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</si>
  <si>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</si>
  <si>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</si>
  <si>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</si>
  <si>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</si>
  <si>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</si>
  <si>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</si>
  <si>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</si>
  <si>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</si>
  <si>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</si>
  <si>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</si>
  <si>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</si>
  <si>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</si>
  <si>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</si>
  <si>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</si>
  <si>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</si>
  <si>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</si>
  <si>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</si>
  <si>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</si>
  <si>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</si>
  <si>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</si>
  <si>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</si>
  <si>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</si>
  <si>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</si>
  <si>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</si>
  <si>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</si>
  <si>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</si>
  <si>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</si>
  <si>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</si>
  <si>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</si>
  <si>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</si>
  <si>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</si>
  <si>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</si>
  <si>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</si>
  <si>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</si>
  <si>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</si>
  <si>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</si>
  <si>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</si>
  <si>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</si>
  <si>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</si>
  <si>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</si>
  <si>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</si>
  <si>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</si>
  <si>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</si>
  <si>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</si>
  <si>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</si>
  <si>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</si>
  <si>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</si>
  <si>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</si>
  <si>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</si>
  <si>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</si>
  <si>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</si>
  <si>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</si>
  <si>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</si>
  <si>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</si>
  <si>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</si>
  <si>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</si>
  <si>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</si>
  <si>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</si>
  <si>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</si>
  <si>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</si>
  <si>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</si>
  <si>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</si>
  <si>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</si>
  <si>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</si>
  <si>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</si>
  <si>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</si>
  <si>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</si>
  <si>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</si>
  <si>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</si>
  <si>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</si>
  <si>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</si>
  <si>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</si>
  <si>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</si>
  <si>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</si>
  <si>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</si>
  <si>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</si>
  <si>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</si>
  <si>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</si>
  <si>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</si>
  <si>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</si>
  <si>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</si>
  <si>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</si>
  <si>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</si>
  <si>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</si>
  <si>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</si>
  <si>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</si>
  <si>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</si>
  <si>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</si>
  <si>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</si>
  <si>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</si>
  <si>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</si>
  <si>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</si>
  <si>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</si>
  <si>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</si>
  <si>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</si>
  <si>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</si>
  <si>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</si>
  <si>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</si>
  <si>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</si>
  <si>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</si>
  <si>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</si>
  <si>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</si>
  <si>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</si>
  <si>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</si>
  <si>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</si>
  <si>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</si>
  <si>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</si>
  <si>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</si>
  <si>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</si>
  <si>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</si>
  <si>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</si>
  <si>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</si>
  <si>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</si>
  <si>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</si>
  <si>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</si>
  <si>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</si>
  <si>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</si>
  <si>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</si>
  <si>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</si>
  <si>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</si>
  <si>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</si>
  <si>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</si>
  <si>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</si>
  <si>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</si>
  <si>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</si>
  <si>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</si>
  <si>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</si>
  <si>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</si>
  <si>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</si>
  <si>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</si>
  <si>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</si>
  <si>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</si>
  <si>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</si>
  <si>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</si>
  <si>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</si>
  <si>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</si>
  <si>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</si>
  <si>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</si>
  <si>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</si>
  <si>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</si>
  <si>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</si>
  <si>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</si>
  <si>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</si>
  <si>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</si>
  <si>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</si>
  <si>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</si>
  <si>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</si>
  <si>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</si>
  <si>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</si>
  <si>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</si>
  <si>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</si>
  <si>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</si>
  <si>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</si>
  <si>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</si>
  <si>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</si>
  <si>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</si>
  <si>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</si>
  <si>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</si>
  <si>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</si>
  <si>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</si>
  <si>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</si>
  <si>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</si>
  <si>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</si>
  <si>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</si>
  <si>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</si>
  <si>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</si>
  <si>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</si>
  <si>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</si>
  <si>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</si>
  <si>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</si>
  <si>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</si>
  <si>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</si>
  <si>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</si>
  <si>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</si>
  <si>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</si>
  <si>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</si>
  <si>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</si>
  <si>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</si>
  <si>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</si>
  <si>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</si>
  <si>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</si>
  <si>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</si>
  <si>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</si>
  <si>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</si>
  <si>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</si>
  <si>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</si>
  <si>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</si>
  <si>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</si>
  <si>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</si>
  <si>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</si>
  <si>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</si>
  <si>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</si>
  <si>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</si>
  <si>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</si>
  <si>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</si>
  <si>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</si>
  <si>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</si>
  <si>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</si>
  <si>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</si>
  <si>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</si>
  <si>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</si>
  <si>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</si>
  <si>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</si>
  <si>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</si>
  <si>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</si>
  <si>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</si>
  <si>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</si>
  <si>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</si>
  <si>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</si>
  <si>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</si>
  <si>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</si>
  <si>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</si>
  <si>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</si>
  <si>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</si>
  <si>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</si>
  <si>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</si>
  <si>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</si>
  <si>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</si>
  <si>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</si>
  <si>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</si>
  <si>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</si>
  <si>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</si>
  <si>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</si>
  <si>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</si>
  <si>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</si>
  <si>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</si>
  <si>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</si>
  <si>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</si>
  <si>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</si>
  <si>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</si>
  <si>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</si>
  <si>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</si>
  <si>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</si>
  <si>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</si>
  <si>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</si>
  <si>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</si>
  <si>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</si>
  <si>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</si>
  <si>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</si>
  <si>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</si>
  <si>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</si>
  <si>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</si>
  <si>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</si>
  <si>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</si>
  <si>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</si>
  <si>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</si>
  <si>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</si>
  <si>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</si>
  <si>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</si>
  <si>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</si>
  <si>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</si>
  <si>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</si>
  <si>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</si>
  <si>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</si>
  <si>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</si>
  <si>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</si>
  <si>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</si>
  <si>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</si>
  <si>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</si>
  <si>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</si>
  <si>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</si>
  <si>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</si>
  <si>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</si>
  <si>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</si>
  <si>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</si>
  <si>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</si>
  <si>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</si>
  <si>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</si>
  <si>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</si>
  <si>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</si>
  <si>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</si>
  <si>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</si>
  <si>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</si>
  <si>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</si>
  <si>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</si>
  <si>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</si>
  <si>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</si>
  <si>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</si>
  <si>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</si>
  <si>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</si>
  <si>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</si>
  <si>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</si>
  <si>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</si>
  <si>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</si>
  <si>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</si>
  <si>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</si>
  <si>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</si>
  <si>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</si>
  <si>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</si>
  <si>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</si>
  <si>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</si>
  <si>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</si>
  <si>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</si>
  <si>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</si>
  <si>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</si>
  <si>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</si>
  <si>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</si>
  <si>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</si>
  <si>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</si>
  <si>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</si>
  <si>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</si>
  <si>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</si>
  <si>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</si>
  <si>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</si>
  <si>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</si>
  <si>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</si>
  <si>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</si>
  <si>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</si>
  <si>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</si>
  <si>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</si>
  <si>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</si>
  <si>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</si>
  <si>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</si>
  <si>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</si>
  <si>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</si>
  <si>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</si>
  <si>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</si>
  <si>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</si>
  <si>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</si>
  <si>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</si>
  <si>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</si>
  <si>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</si>
  <si>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</si>
  <si>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</si>
  <si>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</si>
  <si>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</si>
  <si>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</si>
  <si>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</si>
  <si>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</si>
  <si>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</si>
  <si>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</si>
  <si>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</si>
  <si>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</si>
  <si>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</si>
  <si>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</si>
  <si>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</si>
  <si>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</si>
  <si>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</si>
  <si>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</si>
  <si>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</si>
  <si>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</si>
  <si>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</si>
  <si>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</si>
  <si>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</si>
  <si>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</si>
  <si>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</si>
  <si>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</si>
  <si>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</si>
  <si>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</si>
  <si>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</si>
  <si>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</si>
  <si>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</si>
  <si>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</si>
  <si>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</si>
  <si>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</si>
  <si>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</si>
  <si>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</si>
  <si>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</si>
  <si>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</si>
  <si>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</si>
  <si>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</si>
  <si>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</si>
  <si>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</si>
  <si>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</si>
  <si>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</si>
  <si>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</si>
  <si>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</si>
  <si>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</si>
  <si>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</si>
  <si>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</si>
  <si>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</si>
  <si>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</si>
  <si>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</si>
  <si>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</si>
  <si>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</si>
  <si>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</si>
  <si>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</si>
  <si>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</si>
  <si>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</si>
  <si>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</si>
  <si>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</si>
  <si>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</si>
  <si>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</si>
  <si>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</si>
  <si>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</si>
  <si>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</si>
  <si>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</si>
  <si>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</si>
  <si>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</si>
  <si>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</si>
  <si>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</si>
  <si>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</si>
  <si>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</si>
  <si>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</si>
  <si>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</si>
  <si>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</si>
  <si>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</si>
  <si>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</si>
  <si>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</si>
  <si>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</si>
  <si>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</si>
  <si>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</si>
  <si>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</si>
  <si>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</si>
  <si>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</si>
  <si>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</si>
  <si>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</si>
  <si>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</si>
  <si>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</si>
  <si>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</si>
  <si>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</si>
  <si>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</si>
  <si>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</si>
  <si>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</si>
  <si>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</si>
  <si>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</si>
  <si>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</si>
  <si>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</si>
  <si>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</si>
  <si>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</si>
  <si>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</si>
  <si>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</si>
  <si>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</si>
  <si>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</si>
  <si>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</si>
  <si>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</si>
  <si>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</si>
  <si>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</si>
  <si>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</si>
  <si>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</si>
  <si>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</si>
  <si>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</si>
  <si>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</si>
  <si>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</si>
  <si>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</si>
  <si>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</si>
  <si>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</si>
  <si>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</si>
  <si>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</si>
  <si>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</si>
  <si>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</si>
  <si>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</si>
  <si>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</si>
  <si>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</si>
  <si>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</si>
  <si>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</si>
  <si>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</si>
  <si>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</si>
  <si>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</si>
  <si>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</si>
  <si>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</si>
  <si>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</si>
  <si>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</si>
  <si>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</si>
  <si>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</si>
  <si>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</si>
  <si>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</si>
  <si>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</si>
  <si>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</si>
  <si>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</si>
  <si>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</si>
  <si>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</si>
  <si>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</si>
  <si>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</si>
  <si>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</si>
  <si>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</si>
  <si>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</si>
  <si>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</si>
  <si>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</si>
  <si>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</si>
  <si>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</si>
  <si>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</si>
  <si>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</si>
  <si>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</si>
  <si>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</si>
  <si>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</si>
  <si>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</si>
  <si>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</si>
  <si>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</si>
  <si>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</si>
  <si>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</si>
  <si>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</si>
  <si>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</si>
  <si>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</si>
  <si>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</si>
  <si>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</si>
  <si>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</si>
  <si>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</si>
  <si>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</si>
  <si>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</si>
  <si>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</si>
  <si>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</si>
  <si>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</si>
  <si>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</si>
  <si>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</si>
  <si>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</si>
  <si>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</si>
  <si>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</si>
  <si>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</si>
  <si>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</si>
  <si>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</si>
  <si>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</si>
  <si>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</si>
  <si>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</si>
  <si>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</si>
  <si>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</si>
  <si>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</si>
  <si>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</si>
  <si>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</si>
  <si>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</si>
  <si>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</si>
  <si>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</si>
  <si>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</si>
  <si>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</si>
  <si>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</si>
  <si>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</si>
  <si>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</si>
  <si>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</si>
  <si>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</si>
  <si>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</si>
  <si>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</si>
  <si>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</si>
  <si>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</si>
  <si>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</si>
  <si>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</si>
  <si>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</si>
  <si>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</si>
  <si>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</si>
  <si>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</si>
  <si>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</si>
  <si>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</si>
  <si>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</si>
  <si>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</si>
  <si>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</si>
  <si>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</si>
  <si>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</si>
  <si>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</si>
  <si>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</si>
  <si>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</si>
  <si>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</si>
  <si>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</si>
  <si>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</si>
  <si>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</si>
  <si>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</si>
  <si>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</si>
  <si>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</si>
  <si>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</si>
  <si>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</si>
  <si>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</si>
  <si>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</si>
  <si>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</si>
  <si>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</si>
  <si>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</si>
  <si>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</si>
  <si>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</si>
  <si>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</si>
  <si>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</si>
  <si>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</si>
  <si>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</si>
  <si>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</si>
  <si>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</si>
  <si>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</si>
  <si>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</si>
  <si>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</si>
  <si>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</si>
  <si>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</si>
  <si>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</si>
  <si>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</si>
  <si>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</si>
  <si>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</si>
  <si>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</si>
  <si>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</si>
  <si>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</si>
  <si>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</si>
  <si>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</si>
  <si>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</si>
  <si>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</si>
  <si>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</si>
  <si>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</si>
  <si>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</si>
  <si>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</si>
  <si>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</si>
  <si>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</si>
  <si>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</si>
  <si>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</si>
  <si>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</si>
  <si>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</si>
  <si>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</si>
  <si>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</si>
  <si>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</si>
  <si>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</si>
  <si>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</si>
  <si>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</si>
  <si>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</si>
  <si>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</si>
  <si>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</si>
  <si>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</si>
  <si>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</si>
  <si>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</si>
  <si>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</si>
  <si>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</si>
  <si>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</si>
  <si>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</si>
  <si>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</si>
  <si>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</si>
  <si>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</si>
  <si>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</si>
  <si>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</si>
  <si>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</si>
  <si>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</si>
  <si>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</si>
  <si>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</si>
  <si>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</si>
  <si>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</si>
  <si>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</si>
  <si>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</si>
  <si>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</si>
  <si>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</si>
  <si>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</si>
  <si>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</si>
  <si>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</si>
  <si>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</si>
  <si>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</si>
  <si>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</si>
  <si>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</si>
  <si>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</si>
  <si>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</si>
  <si>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</si>
  <si>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</si>
  <si>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</si>
  <si>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</si>
  <si>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</si>
  <si>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</si>
  <si>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</si>
  <si>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</si>
  <si>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</si>
  <si>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</si>
  <si>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</si>
  <si>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</si>
  <si>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</si>
  <si>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</si>
  <si>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</si>
  <si>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</si>
  <si>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</si>
  <si>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</si>
  <si>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</si>
  <si>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</si>
  <si>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</si>
  <si>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</si>
  <si>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</si>
  <si>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</si>
  <si>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</si>
  <si>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</si>
  <si>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</si>
  <si>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</si>
  <si>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</si>
  <si>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</si>
  <si>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</si>
  <si>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</si>
  <si>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</si>
  <si>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</si>
  <si>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</si>
  <si>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</si>
  <si>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</si>
  <si>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</si>
  <si>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</si>
  <si>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</si>
  <si>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</si>
  <si>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</si>
  <si>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</si>
  <si>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</si>
  <si>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</si>
  <si>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</si>
  <si>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</si>
  <si>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</si>
  <si>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</si>
  <si>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</si>
  <si>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</si>
  <si>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</si>
  <si>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</si>
  <si>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</si>
  <si>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</si>
  <si>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</si>
  <si>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</si>
  <si>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</si>
  <si>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</si>
  <si>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</si>
  <si>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</si>
  <si>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</si>
  <si>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</si>
  <si>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</si>
  <si>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</si>
  <si>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</si>
  <si>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</si>
  <si>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</si>
  <si>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</si>
  <si>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</si>
  <si>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</si>
  <si>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</si>
  <si>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</si>
  <si>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</si>
  <si>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</si>
  <si>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</si>
  <si>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</si>
  <si>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</si>
  <si>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</si>
  <si>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</si>
  <si>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</si>
  <si>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</si>
  <si>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</si>
  <si>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</si>
  <si>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</si>
  <si>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</si>
  <si>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</si>
  <si>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</si>
  <si>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</si>
  <si>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</si>
  <si>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</si>
  <si>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</si>
  <si>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</si>
  <si>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</si>
  <si>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</si>
  <si>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</si>
  <si>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</si>
  <si>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</si>
  <si>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</si>
  <si>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</si>
  <si>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</si>
  <si>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</si>
  <si>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</si>
  <si>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</si>
  <si>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</si>
  <si>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</si>
  <si>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</si>
  <si>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</si>
  <si>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</si>
  <si>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</si>
  <si>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</si>
  <si>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</si>
  <si>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</si>
  <si>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</si>
  <si>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</si>
  <si>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</si>
  <si>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</si>
  <si>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</si>
  <si>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</si>
  <si>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</si>
  <si>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</si>
  <si>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</si>
  <si>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</si>
  <si>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</si>
  <si>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</si>
  <si>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</si>
  <si>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</si>
  <si>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</si>
  <si>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</si>
  <si>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</si>
  <si>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</si>
  <si>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</si>
  <si>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</si>
  <si>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</si>
  <si>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</si>
  <si>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</si>
  <si>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</si>
  <si>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</si>
  <si>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</si>
  <si>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</si>
  <si>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</si>
  <si>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</si>
  <si>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</si>
  <si>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</si>
  <si>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</si>
  <si>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</si>
  <si>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</si>
  <si>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</si>
  <si>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</si>
  <si>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</si>
  <si>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</si>
  <si>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</si>
  <si>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</si>
  <si>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</si>
  <si>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</si>
  <si>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</si>
  <si>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</si>
  <si>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</si>
  <si>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</si>
  <si>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</si>
  <si>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</si>
  <si>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</si>
  <si>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</si>
  <si>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</si>
  <si>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</si>
  <si>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</si>
  <si>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</si>
  <si>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</si>
  <si>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</si>
  <si>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</si>
  <si>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</si>
  <si>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</si>
  <si>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</si>
  <si>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</si>
  <si>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</si>
  <si>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</si>
  <si>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</si>
  <si>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</si>
  <si>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</si>
  <si>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</si>
  <si>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</si>
  <si>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</si>
  <si>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</si>
  <si>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</si>
  <si>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</si>
  <si>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</si>
  <si>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</si>
  <si>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</si>
  <si>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</si>
  <si>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</si>
  <si>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</si>
  <si>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</si>
  <si>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</si>
  <si>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</si>
  <si>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</si>
  <si>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</si>
  <si>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</si>
  <si>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</si>
  <si>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</si>
  <si>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</si>
  <si>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</si>
  <si>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</si>
  <si>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</si>
  <si>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</si>
  <si>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</si>
  <si>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</si>
  <si>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</si>
  <si>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</si>
  <si>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</si>
  <si>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</si>
  <si>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</si>
  <si>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</si>
  <si>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</si>
  <si>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</si>
  <si>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</si>
  <si>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</si>
  <si>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</si>
  <si>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</si>
  <si>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</si>
  <si>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</si>
  <si>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</si>
  <si>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</si>
  <si>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</si>
  <si>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</si>
  <si>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</si>
  <si>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</si>
  <si>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</si>
  <si>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</si>
  <si>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</si>
  <si>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</si>
  <si>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</si>
  <si>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</si>
  <si>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</si>
  <si>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</si>
  <si>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</si>
  <si>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</si>
  <si>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</si>
  <si>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</si>
  <si>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</si>
  <si>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</si>
  <si>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</si>
  <si>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</si>
  <si>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</si>
  <si>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</si>
  <si>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</si>
  <si>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</si>
  <si>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</si>
  <si>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</si>
  <si>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</si>
  <si>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</si>
  <si>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</si>
  <si>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</si>
  <si>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</si>
  <si>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</si>
  <si>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</si>
  <si>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</si>
  <si>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</si>
  <si>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</si>
  <si>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</si>
  <si>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</si>
  <si>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</si>
  <si>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</si>
  <si>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</si>
  <si>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</si>
  <si>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</si>
  <si>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</si>
  <si>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</si>
  <si>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</si>
  <si>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</si>
  <si>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</si>
  <si>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</si>
  <si>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</si>
  <si>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</si>
  <si>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</si>
  <si>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</si>
  <si>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</si>
  <si>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</si>
  <si>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</si>
  <si>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</si>
  <si>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</si>
  <si>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</si>
  <si>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</si>
  <si>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</si>
  <si>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</si>
  <si>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</si>
  <si>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</si>
  <si>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</si>
  <si>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</si>
  <si>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</si>
  <si>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</si>
  <si>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</si>
  <si>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</si>
  <si>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</si>
  <si>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</si>
  <si>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</si>
  <si>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</si>
  <si>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</si>
  <si>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</si>
  <si>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</si>
  <si>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</si>
  <si>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</si>
  <si>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</si>
  <si>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</si>
  <si>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</si>
  <si>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</si>
  <si>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</si>
  <si>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</si>
  <si>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</si>
  <si>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</si>
  <si>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</si>
  <si>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</si>
  <si>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</si>
  <si>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</si>
  <si>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</si>
  <si>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</si>
  <si>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</si>
  <si>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</si>
  <si>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</si>
  <si>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</si>
  <si>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</si>
  <si>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</si>
  <si>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</si>
  <si>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</si>
  <si>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</si>
  <si>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</si>
  <si>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</si>
  <si>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</si>
  <si>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</si>
  <si>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</si>
  <si>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</si>
  <si>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</si>
  <si>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</si>
  <si>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</si>
  <si>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</si>
  <si>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</si>
  <si>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</si>
  <si>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</si>
  <si>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</si>
  <si>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</si>
  <si>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</si>
  <si>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</si>
  <si>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</si>
  <si>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</si>
  <si>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</si>
  <si>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</si>
  <si>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</si>
  <si>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</si>
  <si>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</si>
  <si>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</si>
  <si>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</si>
  <si>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</si>
  <si>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</si>
  <si>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</si>
  <si>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</si>
  <si>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</si>
  <si>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</si>
  <si>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</si>
  <si>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</si>
  <si>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</si>
  <si>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</si>
  <si>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</si>
  <si>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</si>
  <si>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</si>
  <si>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</si>
  <si>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</si>
  <si>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</si>
  <si>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</si>
  <si>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</si>
  <si>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</si>
  <si>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</si>
  <si>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</si>
  <si>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</si>
  <si>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</si>
  <si>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</si>
  <si>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</si>
  <si>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</si>
  <si>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</si>
  <si>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</si>
  <si>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</si>
  <si>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</si>
  <si>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</si>
  <si>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</si>
  <si>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</si>
  <si>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</si>
  <si>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</si>
  <si>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</si>
  <si>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</si>
  <si>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</si>
  <si>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</si>
  <si>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</si>
  <si>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</si>
  <si>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</si>
  <si>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</si>
  <si>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</si>
  <si>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</si>
  <si>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</si>
  <si>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</si>
  <si>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</si>
  <si>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</si>
  <si>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</si>
  <si>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</si>
  <si>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</si>
  <si>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</si>
  <si>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</si>
  <si>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</si>
  <si>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</si>
  <si>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</si>
  <si>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</si>
  <si>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</si>
  <si>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</si>
  <si>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</si>
  <si>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</si>
  <si>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</si>
  <si>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</si>
  <si>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</si>
  <si>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</si>
  <si>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</si>
  <si>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</si>
  <si>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</si>
  <si>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</si>
  <si>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</si>
  <si>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</si>
  <si>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</si>
  <si>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</si>
  <si>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</si>
  <si>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</si>
  <si>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</si>
  <si>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</si>
  <si>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</si>
  <si>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</si>
  <si>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</si>
  <si>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</si>
  <si>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</si>
  <si>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</si>
  <si>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</si>
  <si>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</si>
  <si>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</si>
  <si>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</si>
  <si>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</si>
  <si>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</si>
  <si>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</si>
  <si>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</si>
  <si>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</si>
  <si>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</si>
  <si>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</si>
  <si>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</si>
  <si>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</si>
  <si>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</si>
  <si>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</si>
  <si>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</si>
  <si>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</si>
  <si>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</si>
  <si>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</si>
  <si>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</si>
  <si>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</si>
  <si>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</si>
  <si>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</si>
  <si>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</si>
  <si>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</si>
  <si>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</si>
  <si>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</si>
  <si>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</si>
  <si>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</si>
  <si>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</si>
  <si>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</si>
  <si>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</si>
  <si>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</si>
  <si>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</si>
  <si>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</si>
  <si>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</si>
  <si>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</si>
  <si>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</si>
  <si>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</si>
  <si>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</si>
  <si>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</si>
  <si>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</si>
  <si>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</si>
  <si>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</si>
  <si>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</si>
  <si>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</si>
  <si>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</si>
  <si>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</si>
  <si>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</si>
  <si>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</si>
  <si>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</si>
  <si>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</si>
  <si>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</si>
  <si>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</si>
  <si>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</si>
  <si>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</si>
  <si>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</si>
  <si>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</si>
  <si>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</si>
  <si>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</si>
  <si>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</si>
  <si>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</si>
  <si>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</si>
  <si>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</si>
  <si>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</si>
  <si>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</si>
  <si>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</si>
  <si>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</si>
  <si>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</si>
  <si>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</si>
  <si>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</si>
  <si>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</si>
  <si>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</si>
  <si>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</si>
  <si>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</si>
  <si>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</si>
  <si>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</si>
  <si>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</si>
  <si>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</si>
  <si>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</si>
  <si>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</si>
  <si>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</si>
  <si>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</si>
  <si>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</si>
  <si>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</si>
  <si>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</si>
  <si>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</si>
  <si>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</si>
  <si>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</si>
  <si>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</si>
  <si>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</si>
  <si>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</si>
  <si>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</si>
  <si>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</si>
  <si>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</si>
  <si>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</si>
  <si>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</si>
  <si>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</si>
  <si>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</si>
  <si>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</si>
  <si>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</si>
  <si>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</si>
  <si>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</si>
  <si>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</si>
  <si>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</si>
  <si>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</si>
  <si>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</si>
  <si>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</si>
  <si>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</si>
  <si>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</si>
  <si>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</si>
  <si>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</si>
  <si>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</si>
  <si>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</si>
  <si>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</si>
  <si>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</si>
  <si>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</si>
  <si>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</si>
  <si>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</si>
  <si>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</si>
  <si>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</si>
  <si>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</si>
  <si>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</si>
  <si>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</si>
  <si>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</si>
  <si>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</si>
  <si>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</si>
  <si>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</si>
  <si>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</si>
  <si>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</si>
  <si>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</si>
  <si>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</si>
  <si>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</si>
  <si>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</si>
  <si>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</si>
  <si>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</si>
  <si>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</si>
  <si>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</si>
  <si>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</si>
  <si>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</si>
  <si>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</si>
  <si>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</si>
  <si>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</si>
  <si>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</si>
  <si>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</si>
  <si>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</si>
  <si>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</si>
  <si>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</si>
  <si>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</si>
  <si>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</si>
  <si>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</si>
  <si>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</si>
  <si>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</si>
  <si>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</si>
  <si>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</si>
  <si>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</si>
  <si>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</si>
  <si>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</si>
  <si>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</si>
  <si>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</si>
  <si>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</si>
  <si>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</si>
  <si>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</si>
  <si>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</si>
  <si>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</si>
  <si>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</si>
  <si>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</si>
  <si>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</si>
  <si>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</si>
  <si>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</si>
  <si>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</si>
  <si>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</si>
  <si>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</si>
  <si>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</si>
  <si>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</si>
  <si>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</si>
  <si>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</si>
  <si>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</si>
  <si>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</si>
  <si>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</si>
  <si>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</si>
  <si>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</si>
  <si>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</si>
  <si>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</si>
  <si>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</si>
  <si>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</si>
  <si>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</si>
  <si>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</si>
  <si>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</si>
  <si>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</si>
  <si>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</si>
  <si>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</si>
  <si>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</si>
  <si>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</si>
  <si>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</si>
  <si>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</si>
  <si>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</si>
  <si>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</si>
  <si>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</si>
  <si>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</si>
  <si>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</si>
  <si>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</si>
  <si>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</si>
  <si>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</si>
  <si>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</si>
  <si>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</si>
  <si>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</si>
  <si>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</si>
  <si>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</si>
  <si>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</si>
  <si>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</si>
  <si>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</si>
  <si>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</si>
  <si>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</si>
  <si>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</si>
  <si>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</si>
  <si>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</si>
  <si>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</si>
  <si>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</si>
  <si>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</si>
  <si>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</si>
  <si>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</si>
  <si>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</si>
  <si>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</si>
  <si>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</si>
  <si>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</si>
  <si>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</si>
  <si>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</si>
  <si>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</si>
  <si>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</si>
  <si>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</si>
  <si>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</si>
  <si>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</si>
  <si>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</si>
  <si>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</si>
  <si>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</si>
  <si>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</si>
  <si>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</si>
  <si>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</si>
  <si>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</si>
  <si>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</si>
  <si>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</si>
  <si>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</si>
  <si>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</si>
  <si>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</si>
  <si>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</si>
  <si>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</si>
  <si>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</si>
  <si>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</si>
  <si>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</si>
  <si>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</si>
  <si>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</si>
  <si>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</si>
  <si>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</si>
  <si>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</si>
  <si>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</si>
  <si>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</si>
  <si>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</si>
  <si>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</si>
  <si>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</si>
  <si>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</si>
  <si>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</si>
  <si>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</si>
  <si>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</si>
  <si>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</si>
  <si>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</si>
  <si>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</si>
  <si>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</si>
  <si>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</si>
  <si>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</si>
  <si>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</si>
  <si>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</si>
  <si>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</si>
  <si>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</si>
  <si>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</si>
  <si>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</si>
  <si>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</si>
  <si>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</si>
  <si>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</si>
  <si>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</si>
  <si>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</si>
  <si>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</si>
  <si>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</si>
  <si>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</si>
  <si>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</si>
  <si>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</si>
  <si>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</si>
  <si>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</si>
  <si>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</si>
  <si>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</si>
  <si>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</si>
  <si>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</si>
  <si>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</si>
  <si>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</si>
  <si>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</si>
  <si>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</si>
  <si>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</si>
  <si>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</si>
  <si>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</si>
  <si>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</si>
  <si>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</si>
  <si>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</si>
  <si>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</si>
  <si>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</si>
  <si>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</si>
  <si>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</si>
  <si>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</si>
  <si>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</si>
  <si>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</si>
  <si>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</si>
  <si>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</si>
  <si>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</si>
  <si>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</si>
  <si>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</si>
  <si>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</si>
  <si>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</si>
  <si>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</si>
  <si>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</si>
  <si>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</si>
  <si>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</si>
  <si>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</si>
  <si>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</si>
  <si>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</si>
  <si>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</si>
  <si>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</si>
  <si>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</si>
  <si>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</si>
  <si>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</si>
  <si>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</si>
  <si>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</si>
  <si>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</si>
  <si>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</si>
  <si>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</si>
  <si>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</si>
  <si>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</si>
  <si>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</si>
  <si>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</si>
  <si>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</si>
  <si>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</si>
  <si>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</si>
  <si>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</si>
  <si>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</si>
  <si>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</si>
  <si>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</si>
  <si>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</si>
  <si>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</si>
  <si>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</si>
  <si>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</si>
  <si>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</si>
  <si>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</si>
  <si>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</si>
  <si>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</si>
  <si>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</si>
  <si>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</si>
  <si>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</si>
  <si>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</si>
  <si>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</si>
  <si>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</si>
  <si>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</si>
  <si>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</si>
  <si>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</si>
  <si>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</si>
  <si>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</si>
  <si>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</si>
  <si>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</si>
  <si>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</si>
  <si>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</si>
  <si>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</si>
  <si>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</si>
  <si>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</si>
  <si>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</si>
  <si>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</si>
  <si>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</si>
  <si>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</si>
  <si>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</si>
  <si>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</si>
  <si>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</si>
  <si>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</si>
  <si>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</si>
  <si>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</si>
  <si>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</si>
  <si>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</si>
  <si>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</si>
  <si>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</si>
  <si>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</si>
  <si>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</si>
  <si>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</si>
  <si>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</si>
  <si>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</si>
  <si>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</si>
  <si>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</si>
  <si>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</si>
  <si>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</si>
  <si>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</si>
  <si>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</si>
  <si>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</si>
  <si>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</si>
  <si>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</si>
  <si>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</si>
  <si>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</si>
  <si>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</si>
  <si>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</si>
  <si>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</si>
  <si>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</si>
  <si>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</si>
  <si>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</si>
  <si>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</si>
  <si>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</si>
  <si>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</si>
  <si>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</si>
  <si>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</si>
  <si>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</si>
  <si>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</si>
  <si>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</si>
  <si>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</si>
  <si>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</si>
  <si>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</si>
  <si>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</si>
  <si>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</si>
  <si>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</si>
  <si>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</si>
  <si>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</si>
  <si>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</si>
  <si>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</si>
  <si>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</si>
  <si>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</si>
  <si>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</si>
  <si>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</si>
  <si>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</si>
  <si>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</si>
  <si>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</si>
  <si>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</si>
  <si>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</si>
  <si>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</si>
  <si>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</si>
  <si>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</si>
  <si>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</si>
  <si>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</si>
  <si>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</si>
  <si>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</si>
  <si>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</si>
  <si>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</si>
  <si>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</si>
  <si>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</si>
  <si>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</si>
  <si>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</si>
  <si>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</si>
  <si>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</si>
  <si>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</si>
  <si>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</si>
  <si>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</si>
  <si>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</si>
  <si>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</si>
  <si>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</si>
  <si>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</si>
  <si>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</si>
  <si>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</si>
  <si>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</si>
  <si>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</si>
  <si>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</si>
  <si>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</si>
  <si>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</si>
  <si>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</si>
  <si>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</si>
  <si>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</si>
  <si>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</si>
  <si>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</si>
  <si>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</si>
  <si>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</si>
  <si>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</si>
  <si>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</si>
  <si>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</si>
  <si>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</si>
  <si>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</si>
  <si>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</si>
  <si>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</si>
  <si>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</si>
  <si>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</si>
  <si>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</si>
  <si>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</si>
  <si>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</si>
  <si>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</si>
  <si>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</si>
  <si>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</si>
  <si>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</si>
  <si>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</si>
  <si>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</si>
  <si>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</si>
  <si>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</si>
  <si>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</si>
  <si>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</si>
  <si>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</si>
  <si>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</si>
  <si>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</si>
  <si>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</si>
  <si>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</si>
  <si>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</si>
  <si>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</si>
  <si>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</si>
  <si>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</si>
  <si>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</si>
  <si>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</si>
  <si>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</si>
  <si>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</si>
  <si>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</si>
  <si>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</si>
  <si>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</si>
  <si>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</si>
  <si>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</si>
  <si>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</si>
  <si>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</si>
  <si>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</si>
  <si>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</si>
  <si>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</si>
  <si>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</si>
  <si>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</si>
  <si>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</si>
  <si>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</si>
  <si>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</si>
  <si>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</si>
  <si>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</si>
  <si>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</si>
  <si>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</si>
  <si>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</si>
  <si>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</si>
  <si>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</si>
  <si>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</si>
  <si>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</si>
  <si>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</si>
  <si>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</si>
  <si>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</si>
  <si>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</si>
  <si>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</si>
  <si>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</si>
  <si>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</si>
  <si>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</si>
  <si>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</si>
  <si>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</si>
  <si>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</si>
  <si>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</si>
  <si>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</si>
  <si>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</si>
  <si>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</si>
  <si>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</si>
  <si>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</si>
  <si>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</si>
  <si>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</si>
  <si>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</si>
  <si>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</si>
  <si>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</si>
  <si>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</si>
  <si>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</si>
  <si>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</si>
  <si>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</si>
  <si>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</si>
  <si>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</si>
  <si>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</si>
  <si>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</si>
  <si>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</si>
  <si>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</si>
  <si>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</si>
  <si>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</si>
  <si>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</si>
  <si>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</si>
  <si>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</si>
  <si>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</si>
  <si>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</si>
  <si>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</si>
  <si>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</si>
  <si>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</si>
  <si>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</si>
  <si>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</si>
  <si>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</si>
  <si>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</si>
  <si>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</si>
  <si>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</si>
  <si>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</si>
  <si>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</si>
  <si>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</si>
  <si>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</si>
  <si>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</si>
  <si>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</si>
  <si>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</si>
  <si>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</si>
  <si>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</si>
  <si>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</si>
  <si>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</si>
  <si>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</si>
  <si>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</si>
  <si>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</si>
  <si>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</si>
  <si>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</si>
  <si>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</si>
  <si>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</si>
  <si>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</si>
  <si>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</si>
  <si>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</si>
  <si>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</si>
  <si>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</si>
  <si>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</si>
  <si>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</si>
  <si>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</si>
  <si>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</si>
  <si>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</si>
  <si>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</si>
  <si>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</si>
  <si>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</si>
  <si>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</si>
  <si>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</si>
  <si>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</si>
  <si>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</si>
  <si>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</si>
  <si>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</si>
  <si>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</si>
  <si>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</si>
  <si>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</si>
  <si>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</si>
  <si>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</si>
  <si>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</si>
  <si>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</si>
  <si>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</si>
  <si>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</si>
  <si>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</si>
  <si>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</si>
  <si>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</si>
  <si>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</si>
  <si>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</si>
  <si>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</si>
  <si>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</si>
  <si>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</si>
  <si>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</si>
  <si>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</si>
  <si>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</si>
  <si>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</si>
  <si>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</si>
  <si>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</si>
  <si>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</si>
  <si>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</si>
  <si>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</si>
  <si>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</si>
  <si>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</si>
  <si>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</si>
  <si>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</si>
  <si>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</si>
  <si>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</si>
  <si>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</si>
  <si>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</si>
  <si>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</si>
  <si>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</si>
  <si>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</si>
  <si>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</si>
  <si>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</si>
  <si>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</si>
  <si>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</si>
  <si>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</si>
  <si>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</si>
  <si>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</si>
  <si>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</si>
  <si>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</si>
  <si>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</si>
  <si>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</si>
  <si>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</si>
  <si>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</si>
  <si>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</si>
  <si>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</si>
  <si>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</si>
  <si>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</si>
  <si>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</si>
  <si>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</si>
  <si>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</si>
  <si>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</si>
  <si>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</si>
  <si>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</si>
  <si>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</si>
  <si>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</si>
  <si>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</si>
  <si>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</si>
  <si>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</si>
  <si>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</si>
  <si>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</si>
  <si>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</si>
  <si>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</si>
  <si>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</si>
  <si>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</si>
  <si>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</si>
  <si>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</si>
  <si>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</si>
  <si>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</si>
  <si>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</si>
  <si>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</si>
  <si>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</si>
  <si>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</si>
  <si>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</si>
  <si>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</si>
  <si>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</si>
  <si>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</si>
  <si>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</si>
  <si>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</si>
  <si>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</si>
  <si>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</si>
  <si>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</si>
  <si>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</si>
  <si>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</si>
  <si>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</si>
  <si>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</si>
  <si>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</si>
  <si>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</si>
  <si>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</si>
  <si>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</si>
  <si>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</si>
  <si>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</si>
  <si>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</si>
  <si>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</si>
  <si>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</si>
  <si>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</si>
  <si>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</si>
  <si>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</si>
  <si>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</si>
  <si>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</si>
  <si>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</si>
  <si>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</si>
  <si>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</si>
  <si>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</si>
  <si>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</si>
  <si>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</si>
  <si>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</si>
  <si>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</si>
  <si>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</si>
  <si>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</si>
  <si>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</si>
  <si>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</si>
  <si>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</si>
  <si>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</si>
  <si>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</si>
  <si>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</si>
  <si>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</si>
  <si>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</si>
  <si>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</si>
  <si>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</si>
  <si>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</si>
  <si>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</si>
  <si>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</si>
  <si>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</si>
  <si>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</si>
  <si>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</si>
  <si>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</si>
  <si>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</si>
  <si>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</si>
  <si>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</si>
  <si>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</si>
  <si>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</si>
  <si>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</si>
  <si>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</si>
  <si>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</si>
  <si>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</si>
  <si>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</si>
  <si>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</si>
  <si>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</si>
  <si>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</si>
  <si>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</si>
  <si>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</si>
  <si>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</si>
  <si>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</si>
  <si>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</si>
  <si>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</si>
  <si>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</si>
  <si>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</si>
  <si>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</si>
  <si>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</si>
  <si>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</si>
  <si>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</si>
  <si>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</si>
  <si>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</si>
  <si>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</si>
  <si>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</si>
  <si>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</si>
  <si>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</si>
  <si>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</si>
  <si>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</si>
  <si>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</si>
  <si>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</si>
  <si>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</si>
  <si>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</si>
  <si>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</si>
  <si>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</si>
  <si>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</si>
  <si>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</si>
  <si>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</si>
  <si>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</si>
  <si>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</si>
  <si>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</si>
  <si>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</si>
  <si>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</si>
  <si>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</si>
  <si>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</si>
  <si>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</si>
  <si>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</si>
  <si>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</si>
  <si>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</si>
  <si>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</si>
  <si>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</si>
  <si>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</si>
  <si>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</si>
  <si>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</si>
  <si>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</si>
  <si>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</si>
  <si>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</si>
  <si>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</si>
  <si>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</si>
  <si>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</si>
  <si>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</si>
  <si>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</si>
  <si>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</si>
  <si>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</si>
  <si>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</si>
  <si>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</si>
  <si>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</si>
  <si>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</si>
  <si>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</si>
  <si>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</si>
  <si>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</si>
  <si>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</si>
  <si>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</si>
  <si>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</si>
  <si>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</si>
  <si>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</si>
  <si>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</si>
  <si>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</si>
  <si>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</si>
  <si>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</si>
  <si>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</si>
  <si>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</si>
  <si>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</si>
  <si>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</si>
  <si>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</si>
  <si>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</si>
  <si>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</si>
  <si>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</si>
  <si>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</si>
  <si>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</si>
  <si>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</si>
  <si>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</si>
  <si>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</si>
  <si>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</si>
  <si>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</si>
  <si>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</si>
  <si>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</si>
  <si>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</si>
  <si>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</si>
  <si>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</si>
  <si>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</si>
  <si>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</si>
  <si>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</si>
  <si>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</si>
  <si>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</si>
  <si>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</si>
  <si>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</si>
  <si>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</si>
  <si>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</si>
  <si>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</si>
  <si>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</si>
  <si>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</si>
  <si>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</si>
  <si>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</si>
  <si>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</si>
  <si>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</si>
  <si>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</si>
  <si>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</si>
  <si>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</si>
  <si>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</si>
  <si>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</si>
  <si>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</si>
  <si>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</si>
  <si>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</si>
  <si>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</si>
  <si>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</si>
  <si>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</si>
  <si>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</si>
  <si>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</si>
  <si>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</si>
  <si>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</si>
  <si>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</si>
  <si>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</si>
  <si>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</si>
  <si>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</si>
  <si>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</si>
  <si>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</si>
  <si>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</si>
  <si>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</si>
  <si>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</si>
  <si>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</si>
  <si>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</si>
  <si>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</si>
  <si>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</si>
  <si>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</si>
  <si>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</si>
  <si>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</si>
  <si>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</si>
  <si>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</si>
  <si>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</si>
  <si>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</si>
  <si>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</si>
  <si>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</si>
  <si>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</si>
  <si>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</si>
  <si>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</si>
  <si>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</si>
  <si>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</si>
  <si>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</si>
  <si>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</si>
  <si>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</si>
  <si>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</si>
  <si>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</si>
  <si>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</si>
  <si>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</si>
  <si>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</si>
  <si>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</si>
  <si>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</si>
  <si>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</si>
  <si>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</si>
  <si>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</si>
  <si>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</si>
  <si>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</si>
  <si>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</si>
  <si>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</si>
  <si>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</si>
  <si>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</si>
  <si>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</si>
  <si>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</si>
  <si>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</si>
  <si>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</si>
  <si>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</si>
  <si>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</si>
  <si>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</si>
  <si>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</si>
  <si>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</si>
  <si>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</si>
  <si>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</si>
  <si>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</si>
  <si>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</si>
  <si>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</si>
  <si>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</si>
  <si>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</si>
  <si>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</si>
  <si>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</si>
  <si>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</si>
  <si>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</si>
  <si>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</si>
  <si>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</si>
  <si>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</si>
  <si>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</si>
  <si>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</si>
  <si>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</si>
  <si>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</si>
  <si>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</si>
  <si>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</si>
  <si>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</si>
  <si>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</si>
  <si>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</si>
  <si>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</si>
  <si>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</si>
  <si>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</si>
  <si>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</si>
  <si>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</si>
  <si>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</si>
  <si>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</si>
  <si>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</si>
  <si>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</si>
  <si>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</si>
  <si>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</si>
  <si>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</si>
  <si>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</si>
  <si>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</si>
  <si>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</si>
  <si>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</si>
  <si>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</si>
  <si>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</si>
  <si>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</si>
  <si>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</si>
  <si>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</si>
  <si>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</si>
  <si>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</si>
  <si>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</si>
  <si>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</si>
  <si>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</si>
  <si>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</si>
  <si>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</si>
  <si>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</si>
  <si>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</si>
  <si>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</si>
  <si>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</si>
  <si>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</si>
  <si>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</si>
  <si>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</si>
  <si>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</si>
  <si>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</si>
  <si>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</si>
  <si>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</si>
  <si>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</si>
  <si>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</si>
  <si>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</si>
  <si>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</si>
  <si>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</si>
  <si>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</si>
  <si>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</si>
  <si>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</si>
  <si>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</si>
  <si>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</si>
  <si>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</si>
  <si>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</si>
  <si>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</si>
  <si>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</si>
  <si>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</si>
  <si>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</si>
  <si>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</si>
  <si>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</si>
  <si>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</si>
  <si>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</si>
  <si>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</si>
  <si>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</si>
  <si>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</si>
  <si>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</si>
  <si>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</si>
  <si>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</si>
  <si>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</si>
  <si>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</si>
  <si>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</si>
  <si>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</si>
  <si>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</si>
  <si>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</si>
  <si>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</si>
  <si>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</si>
  <si>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</si>
  <si>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</si>
  <si>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</si>
  <si>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</si>
  <si>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</si>
  <si>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</si>
  <si>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</si>
  <si>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</si>
  <si>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</si>
  <si>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</si>
  <si>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</si>
  <si>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</si>
  <si>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</si>
  <si>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</si>
  <si>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</si>
  <si>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</si>
  <si>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</si>
  <si>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</si>
  <si>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</si>
  <si>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</si>
  <si>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</si>
  <si>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</si>
  <si>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</si>
  <si>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</si>
  <si>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</si>
  <si>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</si>
  <si>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</si>
  <si>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</si>
  <si>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</si>
  <si>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</si>
  <si>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</si>
  <si>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</si>
  <si>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</si>
  <si>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</si>
  <si>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</si>
  <si>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</si>
  <si>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</si>
  <si>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</si>
  <si>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</si>
  <si>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</si>
  <si>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</si>
  <si>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</si>
  <si>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</si>
  <si>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</si>
  <si>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</si>
  <si>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</si>
  <si>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</si>
  <si>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</si>
  <si>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</si>
  <si>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</si>
  <si>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</si>
  <si>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</si>
  <si>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</si>
  <si>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</si>
  <si>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</si>
  <si>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</si>
  <si>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</si>
  <si>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</si>
  <si>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</si>
  <si>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</si>
  <si>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</si>
  <si>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</si>
  <si>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</si>
  <si>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</si>
  <si>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</si>
  <si>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</si>
  <si>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</si>
  <si>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</si>
  <si>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</si>
  <si>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</si>
  <si>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</si>
  <si>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</si>
  <si>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</si>
  <si>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</si>
  <si>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</si>
  <si>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</si>
  <si>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</si>
  <si>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</si>
  <si>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</si>
  <si>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</si>
  <si>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</si>
  <si>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</si>
  <si>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</si>
  <si>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</si>
  <si>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</si>
  <si>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</si>
  <si>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</si>
  <si>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</si>
  <si>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</si>
  <si>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</si>
  <si>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</si>
  <si>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</si>
  <si>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</si>
  <si>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</si>
  <si>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</si>
  <si>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</si>
  <si>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</si>
  <si>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</si>
  <si>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</si>
  <si>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</si>
  <si>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</si>
  <si>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</si>
  <si>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</si>
  <si>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</si>
  <si>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</si>
  <si>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</si>
  <si>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</si>
  <si>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</si>
  <si>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</si>
  <si>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</si>
  <si>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</si>
  <si>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</si>
  <si>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</si>
  <si>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</si>
  <si>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</si>
  <si>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</si>
  <si>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</si>
  <si>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</si>
  <si>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</si>
  <si>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</si>
  <si>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</si>
  <si>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</si>
  <si>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</si>
  <si>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</si>
  <si>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</si>
  <si>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</si>
  <si>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</si>
  <si>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</si>
  <si>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</si>
  <si>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</si>
  <si>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</si>
  <si>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</si>
  <si>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</si>
  <si>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</si>
  <si>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</si>
  <si>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</si>
  <si>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</si>
  <si>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</si>
  <si>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</si>
  <si>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</si>
  <si>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</si>
  <si>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</si>
  <si>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</si>
  <si>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</si>
  <si>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</si>
  <si>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</si>
  <si>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</si>
  <si>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</si>
  <si>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</si>
  <si>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</si>
  <si>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</si>
  <si>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</si>
  <si>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</si>
  <si>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</si>
  <si>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</si>
  <si>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</si>
  <si>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</si>
  <si>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</si>
  <si>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</si>
  <si>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</si>
  <si>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</si>
  <si>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</si>
  <si>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</si>
  <si>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</si>
  <si>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</si>
  <si>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</si>
  <si>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</si>
  <si>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</si>
  <si>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</si>
  <si>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</si>
  <si>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</si>
  <si>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</si>
  <si>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</si>
  <si>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</si>
  <si>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</si>
  <si>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</si>
  <si>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</si>
  <si>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</si>
  <si>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</si>
  <si>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</si>
  <si>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</si>
  <si>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</si>
  <si>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</si>
  <si>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</si>
  <si>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</si>
  <si>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</si>
  <si>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</si>
  <si>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</si>
  <si>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</si>
  <si>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</si>
  <si>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</si>
  <si>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</si>
  <si>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</si>
  <si>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</si>
  <si>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</si>
  <si>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</si>
  <si>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</si>
  <si>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</si>
  <si>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</si>
  <si>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</si>
  <si>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</si>
  <si>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</si>
  <si>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</si>
  <si>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</si>
  <si>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</si>
  <si>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</si>
  <si>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</si>
  <si>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</si>
  <si>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</si>
  <si>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</si>
  <si>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</si>
  <si>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</si>
  <si>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</si>
  <si>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</si>
  <si>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</si>
  <si>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</si>
  <si>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</si>
  <si>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</si>
  <si>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</si>
  <si>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</si>
  <si>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</si>
  <si>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</si>
  <si>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</si>
  <si>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</si>
  <si>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</si>
  <si>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</si>
  <si>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</si>
  <si>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</si>
  <si>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</si>
  <si>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</si>
  <si>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</si>
  <si>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</si>
  <si>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</si>
  <si>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</si>
  <si>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</si>
  <si>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</si>
  <si>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</si>
  <si>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</si>
  <si>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</si>
  <si>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</si>
  <si>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</si>
  <si>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</si>
  <si>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</si>
  <si>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</si>
  <si>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</si>
  <si>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</si>
  <si>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</si>
  <si>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</si>
  <si>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</si>
  <si>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</si>
  <si>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</si>
  <si>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</si>
  <si>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</si>
  <si>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</si>
  <si>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</si>
  <si>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</si>
  <si>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</si>
  <si>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</si>
  <si>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</si>
  <si>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</si>
  <si>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</si>
  <si>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</si>
  <si>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</si>
  <si>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</si>
  <si>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</si>
  <si>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</si>
  <si>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</si>
  <si>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</si>
  <si>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</si>
  <si>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</si>
  <si>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</si>
  <si>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</si>
  <si>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</si>
  <si>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</si>
  <si>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</si>
  <si>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</si>
  <si>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</si>
  <si>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</si>
  <si>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</si>
  <si>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</si>
  <si>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</si>
  <si>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</si>
  <si>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</si>
  <si>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</si>
  <si>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</si>
  <si>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</si>
  <si>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</si>
  <si>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</si>
  <si>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</si>
  <si>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</si>
  <si>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</si>
  <si>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</si>
  <si>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</si>
  <si>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</si>
  <si>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</si>
  <si>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</si>
  <si>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</si>
  <si>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</si>
  <si>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</si>
  <si>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</si>
  <si>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</si>
  <si>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</si>
  <si>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</si>
  <si>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</si>
  <si>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</si>
  <si>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</si>
  <si>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</si>
  <si>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</si>
  <si>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</si>
  <si>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</si>
  <si>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</si>
  <si>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</si>
  <si>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</si>
  <si>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</si>
  <si>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</si>
  <si>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</si>
  <si>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</si>
  <si>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</si>
  <si>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</si>
  <si>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</si>
  <si>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</si>
  <si>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</si>
  <si>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</si>
  <si>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</si>
  <si>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</si>
  <si>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</si>
  <si>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</si>
  <si>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</si>
  <si>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</si>
  <si>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</si>
  <si>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</si>
  <si>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</si>
  <si>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</si>
  <si>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</si>
  <si>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</si>
  <si>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</si>
  <si>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</si>
  <si>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</si>
  <si>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</si>
  <si>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</si>
  <si>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</si>
  <si>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</si>
  <si>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</si>
  <si>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</si>
  <si>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</si>
  <si>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</si>
  <si>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</si>
  <si>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</si>
  <si>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</si>
  <si>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</si>
  <si>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</si>
  <si>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</si>
  <si>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</si>
  <si>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</si>
  <si>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</si>
  <si>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</si>
  <si>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</si>
  <si>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</si>
  <si>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</si>
  <si>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</si>
  <si>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</si>
  <si>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</si>
  <si>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</si>
  <si>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</si>
  <si>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</si>
  <si>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</si>
  <si>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</si>
  <si>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</si>
  <si>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</si>
  <si>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</si>
  <si>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</si>
  <si>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</si>
  <si>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</si>
  <si>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</si>
  <si>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</si>
  <si>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</si>
  <si>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</si>
  <si>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</si>
  <si>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</si>
  <si>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</si>
  <si>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</si>
  <si>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</si>
  <si>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</si>
  <si>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</si>
  <si>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</si>
  <si>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</si>
  <si>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</si>
  <si>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</si>
  <si>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</si>
  <si>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</si>
  <si>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</si>
  <si>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</si>
  <si>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</si>
  <si>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</si>
  <si>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</si>
  <si>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</si>
  <si>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</si>
  <si>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</si>
  <si>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</si>
  <si>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</si>
  <si>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</si>
  <si>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</si>
  <si>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</si>
  <si>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</si>
  <si>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</si>
  <si>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</si>
  <si>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</si>
  <si>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</si>
  <si>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</si>
  <si>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</si>
  <si>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</si>
  <si>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</si>
  <si>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</si>
  <si>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</si>
  <si>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</si>
  <si>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</si>
  <si>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</si>
  <si>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</si>
  <si>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</si>
  <si>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</si>
  <si>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</si>
  <si>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</si>
  <si>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</si>
  <si>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</si>
  <si>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</si>
  <si>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</si>
  <si>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</si>
  <si>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</si>
  <si>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</si>
  <si>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</si>
  <si>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</si>
  <si>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</si>
  <si>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</si>
  <si>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</si>
  <si>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</si>
  <si>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</si>
  <si>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</si>
  <si>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</si>
  <si>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</si>
  <si>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</si>
  <si>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</si>
  <si>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</si>
  <si>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</si>
  <si>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</si>
  <si>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</si>
  <si>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</si>
  <si>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</si>
  <si>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</si>
  <si>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</si>
  <si>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</si>
  <si>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</si>
  <si>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</si>
  <si>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</si>
  <si>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</si>
  <si>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</si>
  <si>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</si>
  <si>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</si>
  <si>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</si>
  <si>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</si>
  <si>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</si>
  <si>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</si>
  <si>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</si>
  <si>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</si>
  <si>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</si>
  <si>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</si>
  <si>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</si>
  <si>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</si>
  <si>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</si>
  <si>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</si>
  <si>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</si>
  <si>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</si>
  <si>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</si>
  <si>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</si>
  <si>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</si>
  <si>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</si>
  <si>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</si>
  <si>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</si>
  <si>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</si>
  <si>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</si>
  <si>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</si>
  <si>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</si>
  <si>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</si>
  <si>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</si>
  <si>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</si>
  <si>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</si>
  <si>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</si>
  <si>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</si>
  <si>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</si>
  <si>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</si>
  <si>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</si>
  <si>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</si>
  <si>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</si>
  <si>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</si>
  <si>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</si>
  <si>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</si>
  <si>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</si>
  <si>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</si>
  <si>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</si>
  <si>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</si>
  <si>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</si>
  <si>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</si>
  <si>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</si>
  <si>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</si>
  <si>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</si>
  <si>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</si>
  <si>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</si>
  <si>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</si>
  <si>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</si>
  <si>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</si>
  <si>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</si>
  <si>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</si>
  <si>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</si>
  <si>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</si>
  <si>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</si>
  <si>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</si>
  <si>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</si>
  <si>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</si>
  <si>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</si>
  <si>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</si>
  <si>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</si>
  <si>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</si>
  <si>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</si>
  <si>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</si>
  <si>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</si>
  <si>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</si>
  <si>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</si>
  <si>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</si>
  <si>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</si>
  <si>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</si>
  <si>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</si>
  <si>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</si>
  <si>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</si>
  <si>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</si>
  <si>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</si>
  <si>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</si>
  <si>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</si>
  <si>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</si>
  <si>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</si>
  <si>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</si>
  <si>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</si>
  <si>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</si>
  <si>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</si>
  <si>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</si>
  <si>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</si>
  <si>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</si>
  <si>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</si>
  <si>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</si>
  <si>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</si>
  <si>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</si>
  <si>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</si>
  <si>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</si>
  <si>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</si>
  <si>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</si>
  <si>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</si>
  <si>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</si>
  <si>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</si>
  <si>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</si>
  <si>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</si>
  <si>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</si>
  <si>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</si>
  <si>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</si>
  <si>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</si>
  <si>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</si>
  <si>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</si>
  <si>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</si>
  <si>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</si>
  <si>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</si>
  <si>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</si>
  <si>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</si>
  <si>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</si>
  <si>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</si>
  <si>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</si>
  <si>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</si>
  <si>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</si>
  <si>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</si>
  <si>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</si>
  <si>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</si>
  <si>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</si>
  <si>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</si>
  <si>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</si>
  <si>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</si>
  <si>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</si>
  <si>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</si>
  <si>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</si>
  <si>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</si>
  <si>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</si>
  <si>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</si>
  <si>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</si>
  <si>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</si>
  <si>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</si>
  <si>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</si>
  <si>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</si>
  <si>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</si>
  <si>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</si>
  <si>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</si>
  <si>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</si>
  <si>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</si>
  <si>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</si>
  <si>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</si>
  <si>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</si>
  <si>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</si>
  <si>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</si>
  <si>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</si>
  <si>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</si>
  <si>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</si>
  <si>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</si>
  <si>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</si>
  <si>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</si>
  <si>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</si>
  <si>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</si>
  <si>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</si>
  <si>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</si>
  <si>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</si>
  <si>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</si>
  <si>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</si>
  <si>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</si>
  <si>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</si>
  <si>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</si>
  <si>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</si>
  <si>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</si>
  <si>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</si>
  <si>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</si>
  <si>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</si>
  <si>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</si>
  <si>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</si>
  <si>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</si>
  <si>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</si>
  <si>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</si>
  <si>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</si>
  <si>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</si>
  <si>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</si>
  <si>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</si>
  <si>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</si>
  <si>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</si>
  <si>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</si>
  <si>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</si>
  <si>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</si>
  <si>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</si>
  <si>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</si>
  <si>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</si>
  <si>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</si>
  <si>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</si>
  <si>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</si>
  <si>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</si>
  <si>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</si>
  <si>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</si>
  <si>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</si>
  <si>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</si>
  <si>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</si>
  <si>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</si>
  <si>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</si>
  <si>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</si>
  <si>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</si>
  <si>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</si>
  <si>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</si>
  <si>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</si>
  <si>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</si>
  <si>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</si>
  <si>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</si>
  <si>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</si>
  <si>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</si>
  <si>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</si>
  <si>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</si>
  <si>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</si>
  <si>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</si>
  <si>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</si>
  <si>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</si>
  <si>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</si>
  <si>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</si>
  <si>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</si>
  <si>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</si>
  <si>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</si>
  <si>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</si>
  <si>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</si>
  <si>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</si>
  <si>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</si>
  <si>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</si>
  <si>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</si>
  <si>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</si>
  <si>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</si>
  <si>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</si>
  <si>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</si>
  <si>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</si>
  <si>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</si>
  <si>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</si>
  <si>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</si>
  <si>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</si>
  <si>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</si>
  <si>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</si>
  <si>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</si>
  <si>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</si>
  <si>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</si>
  <si>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</si>
  <si>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</si>
  <si>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</si>
  <si>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</si>
  <si>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</si>
  <si>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</si>
  <si>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</si>
  <si>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</si>
  <si>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</si>
  <si>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</si>
  <si>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</si>
  <si>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</si>
  <si>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</si>
  <si>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</si>
  <si>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</si>
  <si>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</si>
  <si>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</si>
  <si>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</si>
  <si>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</si>
  <si>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</si>
  <si>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</si>
  <si>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</si>
  <si>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</si>
  <si>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</si>
  <si>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</si>
  <si>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</si>
  <si>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</si>
  <si>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</si>
  <si>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</si>
  <si>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</si>
  <si>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</si>
  <si>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</si>
  <si>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</si>
  <si>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</si>
  <si>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</si>
  <si>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</si>
  <si>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</si>
  <si>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</si>
  <si>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</si>
  <si>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</si>
  <si>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</si>
  <si>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</si>
  <si>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</si>
  <si>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</si>
  <si>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</si>
  <si>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</si>
  <si>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</si>
  <si>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</si>
  <si>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</si>
  <si>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</si>
  <si>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</si>
  <si>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</si>
  <si>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</si>
  <si>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</si>
  <si>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</si>
  <si>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</si>
  <si>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</si>
  <si>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</si>
  <si>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</si>
  <si>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</si>
  <si>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</si>
  <si>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</si>
  <si>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</si>
  <si>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</si>
  <si>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</si>
  <si>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</si>
  <si>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</si>
  <si>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</si>
  <si>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</si>
  <si>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</si>
  <si>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</si>
  <si>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</si>
  <si>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</si>
  <si>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</si>
  <si>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</si>
  <si>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</si>
  <si>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</si>
  <si>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</si>
  <si>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</si>
  <si>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</si>
  <si>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</si>
  <si>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</si>
  <si>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</si>
  <si>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</si>
  <si>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</si>
  <si>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</si>
  <si>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</si>
  <si>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</si>
  <si>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</si>
  <si>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</si>
  <si>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</si>
  <si>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</si>
  <si>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</si>
  <si>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</si>
  <si>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</si>
  <si>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</si>
  <si>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</si>
  <si>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</si>
  <si>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</si>
  <si>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</si>
  <si>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</si>
  <si>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</si>
  <si>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</si>
  <si>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</si>
  <si>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</si>
  <si>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</si>
  <si>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</si>
  <si>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</si>
  <si>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</si>
  <si>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</si>
  <si>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</si>
  <si>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</si>
  <si>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</si>
  <si>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</si>
  <si>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</si>
  <si>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</si>
  <si>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</si>
  <si>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</si>
  <si>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</si>
  <si>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</si>
  <si>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</si>
  <si>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</si>
  <si>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</si>
  <si>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</si>
  <si>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</si>
  <si>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</si>
  <si>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</si>
  <si>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</si>
  <si>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</si>
  <si>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</si>
  <si>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</si>
  <si>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</si>
  <si>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</si>
  <si>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</si>
  <si>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</si>
  <si>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</si>
  <si>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</si>
  <si>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</si>
  <si>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</si>
  <si>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</si>
  <si>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</si>
  <si>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</si>
  <si>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</si>
  <si>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</si>
  <si>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</si>
  <si>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</si>
  <si>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</si>
  <si>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</si>
  <si>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</si>
  <si>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</si>
  <si>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</si>
  <si>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</si>
  <si>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</si>
  <si>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</si>
  <si>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</si>
  <si>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</si>
  <si>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</si>
  <si>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</si>
  <si>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</si>
  <si>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</si>
  <si>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</si>
  <si>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</si>
  <si>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</si>
  <si>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</si>
  <si>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</si>
  <si>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</si>
  <si>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</si>
  <si>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</si>
  <si>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</si>
  <si>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</si>
  <si>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</si>
  <si>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</si>
  <si>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</si>
  <si>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</si>
  <si>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</si>
  <si>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</si>
  <si>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</si>
  <si>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</si>
  <si>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</si>
  <si>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</si>
  <si>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</si>
  <si>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</si>
  <si>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</si>
  <si>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</si>
  <si>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</si>
  <si>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</si>
  <si>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</si>
  <si>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</si>
  <si>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</si>
  <si>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</si>
  <si>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</si>
  <si>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</si>
  <si>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</si>
  <si>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</si>
  <si>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</si>
  <si>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</si>
  <si>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</si>
  <si>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</si>
  <si>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</si>
  <si>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</si>
  <si>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</si>
  <si>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</si>
  <si>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</si>
  <si>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</si>
  <si>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</si>
  <si>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</si>
  <si>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</si>
  <si>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</si>
  <si>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</si>
  <si>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</si>
  <si>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</si>
  <si>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</si>
  <si>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</si>
  <si>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</si>
  <si>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</si>
  <si>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</si>
  <si>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</si>
  <si>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</si>
  <si>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</si>
  <si>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</si>
  <si>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</si>
  <si>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</si>
  <si>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</si>
  <si>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</si>
  <si>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</si>
  <si>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</si>
  <si>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</si>
  <si>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</si>
  <si>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</si>
  <si>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</si>
  <si>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</si>
  <si>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</si>
  <si>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</si>
  <si>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</si>
  <si>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</si>
  <si>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</si>
  <si>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</si>
  <si>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</si>
  <si>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</si>
  <si>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</si>
  <si>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</si>
  <si>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</si>
  <si>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</si>
  <si>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</si>
  <si>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</si>
  <si>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</si>
  <si>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</si>
  <si>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</si>
  <si>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</si>
  <si>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</si>
  <si>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</si>
  <si>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</si>
  <si>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</si>
  <si>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</si>
  <si>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</si>
  <si>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</si>
  <si>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</si>
  <si>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</si>
  <si>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</si>
  <si>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</si>
  <si>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</si>
  <si>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</si>
  <si>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</si>
  <si>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</si>
  <si>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</si>
  <si>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</si>
  <si>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</si>
  <si>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</si>
  <si>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</si>
  <si>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</si>
  <si>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</si>
  <si>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</si>
  <si>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</si>
  <si>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</si>
  <si>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</si>
  <si>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</si>
  <si>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</si>
  <si>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</si>
  <si>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</si>
  <si>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</si>
  <si>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</si>
  <si>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</si>
  <si>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</si>
  <si>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</si>
  <si>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</si>
  <si>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</si>
  <si>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</si>
  <si>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</si>
  <si>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</si>
  <si>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</si>
  <si>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</si>
  <si>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</si>
  <si>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</si>
  <si>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</si>
  <si>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</si>
  <si>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</si>
  <si>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</si>
  <si>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</si>
  <si>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</si>
  <si>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</si>
  <si>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</si>
  <si>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</si>
  <si>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</si>
  <si>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</si>
  <si>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</si>
  <si>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</si>
  <si>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</si>
  <si>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</si>
  <si>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</si>
  <si>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</si>
  <si>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</si>
  <si>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</si>
  <si>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</si>
  <si>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</si>
  <si>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</si>
  <si>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</si>
  <si>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</si>
  <si>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</si>
  <si>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</si>
  <si>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</si>
  <si>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</si>
  <si>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</si>
  <si>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</si>
  <si>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</si>
  <si>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</si>
  <si>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</si>
  <si>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</si>
  <si>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</si>
  <si>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</si>
  <si>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</si>
  <si>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</si>
  <si>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</si>
  <si>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</si>
  <si>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</si>
  <si>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</si>
  <si>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</si>
  <si>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</si>
  <si>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</si>
  <si>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</si>
  <si>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</si>
  <si>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</si>
  <si>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</si>
  <si>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</si>
  <si>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</si>
  <si>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</si>
  <si>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</si>
  <si>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</si>
  <si>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</si>
  <si>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</si>
  <si>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</si>
  <si>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</si>
  <si>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</si>
  <si>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</si>
  <si>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</si>
  <si>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</si>
  <si>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</si>
  <si>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</si>
  <si>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</si>
  <si>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</si>
  <si>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</si>
  <si>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</si>
  <si>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</si>
  <si>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</si>
  <si>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</si>
  <si>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</si>
  <si>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</si>
  <si>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</si>
  <si>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</si>
  <si>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</si>
  <si>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</si>
  <si>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</si>
  <si>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</si>
  <si>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</si>
  <si>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</si>
  <si>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</si>
  <si>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</si>
  <si>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</si>
  <si>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</si>
  <si>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</si>
  <si>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</si>
  <si>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</si>
  <si>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</si>
  <si>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</si>
  <si>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</si>
  <si>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</si>
  <si>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</si>
  <si>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</si>
  <si>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</si>
  <si>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</si>
  <si>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</si>
  <si>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</si>
  <si>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</si>
  <si>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</si>
  <si>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</si>
  <si>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</si>
  <si>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</si>
  <si>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</si>
  <si>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</si>
  <si>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</si>
  <si>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</si>
  <si>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</si>
  <si>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</si>
  <si>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</si>
  <si>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</si>
  <si>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</si>
  <si>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</si>
  <si>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</si>
  <si>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</si>
  <si>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</si>
  <si>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</si>
  <si>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</si>
  <si>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</si>
  <si>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</si>
  <si>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</si>
  <si>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</si>
  <si>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</si>
  <si>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</si>
  <si>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</si>
  <si>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</si>
  <si>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</si>
  <si>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</si>
  <si>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</si>
  <si>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</si>
  <si>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</si>
  <si>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</si>
  <si>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</si>
  <si>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</si>
  <si>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</si>
  <si>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</si>
  <si>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</si>
  <si>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</si>
  <si>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</si>
  <si>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</si>
  <si>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</si>
  <si>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</si>
  <si>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</si>
  <si>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</si>
  <si>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</si>
  <si>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</si>
  <si>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</si>
  <si>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</si>
  <si>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</si>
  <si>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</si>
  <si>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</si>
  <si>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</si>
  <si>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</si>
  <si>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</si>
  <si>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</si>
  <si>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</si>
  <si>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</si>
  <si>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</si>
  <si>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</si>
  <si>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</si>
  <si>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</si>
  <si>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</si>
  <si>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</si>
  <si>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</si>
  <si>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</si>
  <si>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</si>
  <si>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</si>
  <si>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</si>
  <si>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</si>
  <si>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</si>
  <si>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</si>
  <si>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</si>
  <si>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</si>
  <si>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</si>
  <si>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</si>
  <si>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</si>
  <si>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</si>
  <si>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</si>
  <si>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</si>
  <si>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</si>
  <si>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</si>
  <si>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</si>
  <si>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</si>
  <si>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</si>
  <si>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</si>
  <si>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</si>
  <si>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</si>
  <si>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</si>
  <si>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</si>
  <si>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</si>
  <si>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</si>
  <si>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</si>
  <si>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</si>
  <si>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</si>
  <si>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</si>
  <si>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</si>
  <si>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</si>
  <si>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</si>
  <si>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</si>
  <si>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</si>
  <si>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</si>
  <si>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</si>
  <si>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</si>
  <si>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</si>
  <si>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</si>
  <si>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</si>
  <si>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</si>
  <si>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</si>
  <si>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</si>
  <si>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</si>
  <si>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</si>
  <si>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</si>
  <si>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</si>
  <si>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</si>
  <si>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</si>
  <si>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</si>
  <si>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</si>
  <si>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</si>
  <si>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</si>
  <si>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</si>
  <si>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</si>
  <si>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</si>
  <si>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</si>
  <si>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</si>
  <si>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</si>
  <si>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</si>
  <si>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</si>
  <si>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</si>
  <si>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</si>
  <si>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</si>
  <si>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</si>
  <si>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</si>
  <si>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</si>
  <si>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</si>
  <si>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</si>
  <si>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</si>
  <si>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</si>
  <si>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</si>
  <si>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</si>
  <si>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</si>
  <si>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</si>
  <si>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</si>
  <si>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</si>
  <si>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</si>
  <si>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</si>
  <si>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</si>
  <si>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</si>
  <si>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</si>
  <si>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</si>
  <si>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</si>
  <si>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</si>
  <si>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</si>
  <si>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</si>
  <si>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</si>
  <si>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</si>
  <si>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</si>
  <si>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</si>
  <si>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</si>
  <si>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</si>
  <si>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</si>
  <si>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</si>
  <si>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</si>
  <si>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</si>
  <si>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</si>
  <si>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</si>
  <si>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</si>
  <si>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</si>
  <si>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</si>
  <si>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</si>
  <si>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</si>
  <si>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</si>
  <si>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</si>
  <si>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</si>
  <si>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</si>
  <si>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</si>
  <si>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</si>
  <si>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</si>
  <si>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</si>
  <si>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</si>
  <si>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</si>
  <si>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</si>
  <si>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</si>
  <si>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</si>
  <si>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</si>
  <si>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</si>
  <si>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</si>
  <si>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</si>
  <si>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</si>
  <si>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</si>
  <si>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</si>
  <si>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</si>
  <si>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</si>
  <si>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</si>
  <si>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</si>
  <si>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</si>
  <si>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</si>
  <si>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</si>
  <si>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</si>
  <si>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</si>
  <si>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</si>
  <si>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</si>
  <si>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</si>
  <si>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</si>
  <si>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</si>
  <si>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</si>
  <si>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</si>
  <si>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</si>
  <si>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</si>
  <si>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</si>
  <si>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</si>
  <si>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</si>
  <si>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</si>
  <si>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</si>
  <si>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</si>
  <si>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</si>
  <si>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</si>
  <si>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</si>
  <si>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</si>
  <si>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</si>
  <si>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</si>
  <si>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</si>
  <si>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</si>
  <si>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</si>
  <si>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</si>
  <si>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</si>
  <si>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</si>
  <si>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</si>
  <si>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</si>
  <si>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</si>
  <si>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</si>
  <si>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</si>
  <si>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</si>
  <si>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</si>
  <si>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</si>
  <si>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</si>
  <si>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</si>
  <si>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</si>
  <si>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</si>
  <si>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</si>
  <si>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</si>
  <si>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</si>
  <si>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</si>
  <si>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</si>
  <si>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</si>
  <si>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</si>
  <si>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</si>
  <si>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</si>
  <si>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</si>
  <si>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</si>
  <si>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</si>
  <si>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</si>
  <si>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</si>
  <si>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</si>
  <si>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</si>
  <si>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</si>
  <si>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</si>
  <si>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</si>
  <si>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</si>
  <si>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</si>
  <si>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</si>
  <si>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</si>
  <si>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</si>
  <si>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</si>
  <si>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</si>
  <si>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</si>
  <si>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</si>
  <si>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</si>
  <si>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</si>
  <si>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</si>
  <si>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</si>
  <si>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</si>
  <si>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</si>
  <si>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</si>
  <si>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</si>
  <si>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</si>
  <si>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</si>
  <si>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</si>
  <si>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</si>
  <si>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</si>
  <si>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</si>
  <si>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</si>
  <si>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</si>
  <si>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</si>
  <si>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</si>
  <si>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</si>
  <si>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</si>
  <si>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</si>
  <si>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</si>
  <si>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</si>
  <si>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</si>
  <si>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</si>
  <si>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</si>
  <si>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</si>
  <si>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</si>
  <si>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</si>
  <si>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</si>
  <si>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</si>
  <si>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</si>
  <si>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</si>
  <si>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</si>
  <si>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</si>
  <si>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</si>
  <si>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</si>
  <si>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</si>
  <si>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</si>
  <si>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</si>
  <si>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</si>
  <si>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</si>
  <si>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</si>
  <si>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</si>
  <si>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</si>
  <si>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</si>
  <si>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</si>
  <si>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</si>
  <si>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</si>
  <si>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</si>
  <si>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</si>
  <si>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</si>
  <si>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</si>
  <si>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</si>
  <si>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</si>
  <si>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</si>
  <si>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</si>
  <si>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</si>
  <si>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</si>
  <si>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</si>
  <si>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</si>
  <si>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</si>
  <si>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</si>
  <si>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</si>
  <si>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</si>
  <si>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</si>
  <si>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</si>
  <si>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</si>
  <si>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</si>
  <si>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</si>
  <si>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</si>
  <si>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</si>
  <si>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</si>
  <si>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</si>
  <si>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</si>
  <si>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</si>
  <si>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</si>
  <si>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</si>
  <si>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</si>
  <si>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</si>
  <si>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</si>
  <si>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</si>
  <si>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</si>
  <si>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</si>
  <si>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</si>
  <si>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</si>
  <si>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</si>
  <si>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</si>
  <si>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</si>
  <si>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</si>
  <si>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</si>
  <si>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</si>
  <si>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</si>
  <si>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</si>
  <si>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</si>
  <si>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</si>
  <si>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</si>
  <si>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</si>
  <si>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</si>
  <si>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</si>
  <si>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</si>
  <si>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</si>
  <si>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</si>
  <si>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</si>
  <si>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</si>
  <si>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</si>
  <si>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</si>
  <si>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</si>
  <si>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</si>
  <si>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</si>
  <si>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</si>
  <si>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</si>
  <si>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</si>
  <si>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</si>
  <si>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</si>
  <si>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</si>
  <si>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</si>
  <si>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</si>
  <si>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</si>
  <si>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</si>
  <si>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</si>
  <si>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</si>
  <si>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</si>
  <si>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</si>
  <si>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</si>
  <si>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</si>
  <si>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</si>
  <si>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</si>
  <si>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</si>
  <si>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</si>
  <si>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</si>
  <si>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</si>
  <si>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</si>
  <si>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</si>
  <si>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</si>
  <si>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</si>
  <si>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</si>
  <si>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</si>
  <si>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</si>
  <si>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</si>
  <si>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</si>
  <si>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</si>
  <si>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</si>
  <si>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</si>
  <si>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</si>
  <si>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</si>
  <si>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</si>
  <si>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</si>
  <si>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</si>
  <si>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</si>
  <si>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</si>
  <si>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</si>
  <si>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</si>
  <si>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</si>
  <si>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</si>
  <si>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</si>
  <si>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</si>
  <si>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</si>
  <si>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</si>
  <si>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</si>
  <si>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</si>
  <si>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</si>
  <si>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</si>
  <si>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</si>
  <si>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</si>
  <si>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</si>
  <si>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</si>
  <si>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</si>
  <si>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</si>
  <si>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</si>
  <si>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</si>
  <si>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</si>
  <si>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</si>
  <si>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</si>
  <si>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</si>
  <si>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</si>
  <si>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</si>
  <si>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</si>
  <si>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</si>
  <si>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</si>
  <si>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</si>
  <si>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</si>
  <si>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</si>
  <si>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</si>
  <si>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</si>
  <si>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</si>
  <si>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</si>
  <si>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</si>
  <si>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</si>
  <si>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</si>
  <si>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</si>
  <si>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</si>
  <si>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</si>
  <si>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</si>
  <si>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</si>
  <si>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</si>
  <si>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</si>
  <si>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</si>
  <si>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</si>
  <si>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</si>
  <si>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</si>
  <si>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</si>
  <si>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</si>
  <si>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</si>
  <si>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</si>
  <si>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</si>
  <si>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</si>
  <si>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</si>
  <si>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</si>
  <si>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</si>
  <si>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</si>
  <si>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</si>
  <si>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</si>
  <si>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</si>
  <si>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</si>
  <si>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</si>
  <si>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</si>
  <si>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</si>
  <si>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</si>
  <si>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</si>
  <si>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</si>
  <si>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</si>
  <si>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</si>
  <si>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</si>
  <si>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</si>
  <si>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</si>
  <si>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</si>
  <si>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</si>
  <si>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</si>
  <si>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</si>
  <si>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</si>
  <si>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</si>
  <si>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</si>
  <si>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</si>
  <si>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</si>
  <si>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</si>
  <si>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</si>
  <si>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</si>
  <si>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</si>
  <si>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</si>
  <si>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</si>
  <si>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</si>
  <si>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</si>
  <si>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</si>
  <si>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</si>
  <si>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</si>
  <si>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</si>
  <si>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</si>
  <si>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</si>
  <si>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</si>
  <si>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</si>
  <si>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</si>
  <si>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</si>
  <si>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</si>
  <si>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</si>
  <si>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</si>
  <si>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</si>
  <si>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</si>
  <si>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</si>
  <si>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</si>
  <si>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</si>
  <si>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</si>
  <si>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</si>
  <si>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</si>
  <si>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</si>
  <si>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</si>
  <si>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</si>
  <si>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</si>
  <si>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</si>
  <si>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</si>
  <si>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</si>
  <si>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</si>
  <si>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</si>
  <si>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</si>
  <si>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</si>
  <si>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</si>
  <si>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</si>
  <si>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</si>
  <si>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</si>
  <si>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</si>
  <si>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</si>
  <si>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</si>
  <si>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</si>
  <si>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</si>
  <si>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</si>
  <si>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</si>
  <si>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</si>
  <si>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</si>
  <si>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</si>
  <si>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</si>
  <si>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</si>
  <si>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</si>
  <si>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</si>
  <si>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</si>
  <si>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</si>
  <si>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</si>
  <si>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</si>
  <si>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</si>
  <si>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</si>
  <si>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</si>
  <si>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</si>
  <si>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</si>
  <si>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</si>
  <si>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</si>
  <si>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</si>
  <si>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</si>
  <si>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</si>
  <si>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</si>
  <si>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</si>
  <si>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</si>
  <si>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</si>
  <si>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</si>
  <si>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</si>
  <si>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</si>
  <si>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</si>
  <si>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</si>
  <si>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</si>
  <si>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</si>
  <si>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</si>
  <si>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</si>
  <si>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</si>
  <si>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</si>
  <si>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</si>
  <si>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</si>
  <si>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</si>
  <si>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</si>
  <si>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</si>
  <si>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</si>
  <si>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</si>
  <si>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</si>
  <si>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</si>
  <si>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</si>
  <si>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</si>
  <si>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</si>
  <si>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</si>
  <si>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</si>
  <si>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</si>
  <si>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</si>
  <si>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</si>
  <si>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</si>
  <si>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</si>
  <si>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</si>
  <si>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</si>
  <si>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</si>
  <si>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</si>
  <si>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</si>
  <si>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</si>
  <si>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</si>
  <si>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</si>
  <si>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</si>
  <si>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</si>
  <si>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</si>
  <si>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</si>
  <si>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</si>
  <si>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</si>
  <si>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</si>
  <si>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</si>
  <si>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</si>
  <si>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</si>
  <si>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</si>
  <si>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</si>
  <si>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</si>
  <si>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</si>
  <si>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</si>
  <si>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</si>
  <si>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</si>
  <si>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</si>
  <si>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</si>
  <si>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</si>
  <si>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</si>
  <si>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</si>
  <si>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</si>
  <si>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</si>
  <si>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</si>
  <si>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</si>
  <si>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</si>
  <si>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</si>
  <si>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</si>
  <si>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</si>
  <si>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</si>
  <si>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</si>
  <si>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</si>
  <si>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</si>
  <si>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</si>
  <si>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</si>
  <si>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</si>
  <si>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</si>
  <si>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</si>
  <si>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</si>
  <si>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</si>
  <si>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</si>
  <si>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</si>
  <si>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</si>
  <si>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</si>
  <si>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</si>
  <si>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</si>
  <si>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</si>
  <si>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</si>
  <si>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</si>
  <si>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</si>
  <si>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</si>
  <si>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</si>
  <si>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</si>
  <si>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</si>
  <si>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</si>
  <si>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</si>
  <si>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</si>
  <si>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</si>
  <si>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</si>
  <si>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</si>
  <si>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</si>
  <si>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</si>
  <si>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</si>
  <si>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</si>
  <si>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</si>
  <si>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</si>
  <si>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</si>
  <si>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</si>
  <si>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</si>
  <si>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</si>
  <si>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</si>
  <si>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</si>
  <si>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</si>
  <si>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</si>
  <si>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</si>
  <si>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</si>
  <si>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</si>
  <si>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</si>
  <si>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</si>
  <si>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</si>
  <si>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</si>
  <si>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</si>
  <si>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</si>
  <si>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</si>
  <si>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</si>
  <si>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</si>
  <si>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</si>
  <si>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</si>
  <si>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</si>
  <si>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</si>
  <si>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</si>
  <si>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</si>
  <si>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</si>
  <si>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</si>
  <si>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</si>
  <si>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</si>
  <si>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</si>
  <si>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</si>
  <si>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</si>
  <si>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</si>
  <si>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</si>
  <si>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</si>
  <si>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</si>
  <si>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</si>
  <si>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</si>
  <si>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</si>
  <si>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</si>
  <si>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</si>
  <si>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</si>
  <si>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</si>
  <si>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</si>
  <si>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</si>
  <si>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</si>
  <si>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</si>
  <si>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</si>
  <si>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</si>
  <si>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</si>
  <si>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</si>
  <si>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</si>
  <si>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</si>
  <si>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</si>
  <si>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</si>
  <si>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</si>
  <si>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</si>
  <si>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</si>
  <si>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</si>
  <si>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</si>
  <si>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</si>
  <si>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</si>
  <si>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</si>
  <si>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</si>
  <si>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</si>
  <si>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</si>
  <si>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</si>
  <si>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</si>
  <si>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</si>
  <si>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</si>
  <si>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</si>
  <si>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</si>
  <si>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</si>
  <si>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</si>
  <si>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</si>
  <si>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</si>
  <si>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</si>
  <si>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</si>
  <si>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</si>
  <si>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</si>
  <si>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</si>
  <si>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</si>
  <si>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</si>
  <si>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</si>
  <si>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</si>
  <si>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</si>
  <si>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</si>
  <si>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</si>
  <si>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</si>
  <si>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</si>
  <si>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</si>
  <si>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</si>
  <si>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</si>
  <si>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</si>
  <si>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</si>
  <si>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</si>
  <si>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</si>
  <si>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</si>
  <si>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</si>
  <si>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</si>
  <si>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</si>
  <si>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</si>
  <si>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</si>
  <si>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</si>
  <si>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</si>
  <si>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</si>
  <si>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</si>
  <si>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</si>
  <si>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</si>
  <si>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</si>
  <si>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</si>
  <si>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</si>
  <si>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</si>
  <si>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</si>
  <si>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</si>
  <si>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</si>
  <si>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</si>
  <si>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</si>
  <si>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</si>
  <si>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</si>
  <si>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</si>
  <si>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</si>
  <si>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</si>
  <si>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</si>
  <si>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</si>
  <si>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</si>
  <si>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</si>
  <si>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</si>
  <si>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</si>
  <si>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</si>
  <si>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</si>
  <si>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</si>
  <si>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</si>
  <si>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</si>
  <si>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</si>
  <si>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</si>
  <si>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</si>
  <si>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</si>
  <si>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</si>
  <si>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</si>
  <si>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</si>
  <si>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</si>
  <si>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</si>
  <si>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</si>
  <si>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</si>
  <si>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</si>
  <si>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</si>
  <si>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</si>
  <si>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</si>
  <si>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</si>
  <si>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</si>
  <si>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</si>
  <si>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</si>
  <si>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</si>
  <si>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</si>
  <si>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</si>
  <si>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</si>
  <si>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</si>
  <si>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</si>
  <si>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</si>
  <si>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</si>
  <si>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</si>
  <si>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</si>
  <si>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</si>
  <si>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</si>
  <si>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</si>
  <si>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</si>
  <si>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</si>
  <si>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</si>
  <si>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</si>
  <si>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</si>
  <si>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</si>
  <si>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</si>
  <si>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</si>
  <si>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</si>
  <si>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</si>
  <si>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</si>
  <si>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</si>
  <si>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</si>
  <si>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</si>
  <si>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</si>
  <si>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</si>
  <si>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</si>
  <si>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</si>
  <si>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</si>
  <si>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</si>
  <si>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</si>
  <si>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</si>
  <si>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</si>
  <si>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</si>
  <si>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</si>
  <si>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</si>
  <si>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</si>
  <si>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</si>
  <si>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</si>
  <si>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</si>
  <si>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</si>
  <si>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</si>
  <si>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</si>
  <si>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</si>
  <si>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</si>
  <si>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</si>
  <si>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</si>
  <si>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</si>
  <si>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</si>
  <si>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</si>
  <si>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</si>
  <si>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</si>
  <si>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</si>
  <si>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</si>
  <si>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</si>
  <si>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</si>
  <si>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</si>
  <si>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</si>
  <si>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</si>
  <si>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</si>
  <si>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</si>
  <si>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</si>
  <si>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</si>
  <si>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</si>
  <si>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</si>
  <si>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</si>
  <si>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</si>
  <si>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</si>
  <si>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</si>
  <si>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</si>
  <si>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</si>
  <si>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</si>
  <si>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</si>
  <si>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</si>
  <si>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</si>
  <si>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</si>
  <si>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</si>
  <si>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</si>
  <si>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</si>
  <si>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</si>
  <si>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</si>
  <si>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</si>
  <si>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</si>
  <si>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</si>
  <si>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</si>
  <si>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</si>
  <si>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</si>
  <si>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</si>
  <si>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</si>
  <si>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</si>
  <si>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</si>
  <si>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</si>
  <si>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</si>
  <si>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</si>
  <si>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</si>
  <si>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</si>
  <si>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</si>
  <si>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</si>
  <si>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</si>
  <si>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</si>
  <si>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</si>
  <si>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</si>
  <si>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</si>
  <si>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</si>
  <si>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</si>
  <si>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</si>
  <si>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</si>
  <si>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</si>
  <si>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</si>
  <si>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</si>
  <si>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</si>
  <si>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</si>
  <si>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</si>
  <si>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</si>
  <si>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</si>
  <si>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</si>
  <si>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</si>
  <si>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</si>
  <si>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</si>
  <si>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</si>
  <si>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</si>
  <si>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</si>
  <si>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</si>
  <si>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</si>
  <si>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</si>
  <si>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</si>
  <si>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</si>
  <si>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</si>
  <si>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</si>
  <si>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</si>
  <si>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</si>
  <si>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</si>
  <si>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</si>
  <si>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</si>
  <si>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</si>
  <si>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</si>
  <si>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</si>
  <si>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</si>
  <si>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</si>
  <si>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</si>
  <si>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</si>
  <si>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</si>
  <si>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</si>
  <si>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</si>
  <si>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</si>
  <si>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</si>
  <si>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</si>
  <si>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</si>
  <si>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</si>
  <si>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</si>
  <si>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</si>
  <si>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</si>
  <si>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</si>
  <si>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</si>
  <si>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</si>
  <si>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</si>
  <si>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</si>
  <si>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</si>
  <si>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</si>
  <si>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</si>
  <si>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</si>
  <si>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</si>
  <si>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</si>
  <si>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</si>
  <si>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</si>
  <si>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</si>
  <si>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</si>
  <si>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</si>
  <si>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</si>
  <si>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</si>
  <si>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</si>
  <si>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</si>
  <si>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</si>
  <si>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</si>
  <si>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</si>
  <si>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</si>
  <si>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</si>
  <si>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</si>
  <si>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</si>
  <si>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</si>
  <si>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</si>
  <si>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</si>
  <si>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</si>
  <si>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</si>
  <si>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</si>
  <si>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</si>
  <si>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</si>
  <si>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</si>
  <si>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</si>
  <si>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</si>
  <si>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</si>
  <si>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</si>
  <si>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</si>
  <si>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</si>
  <si>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</si>
  <si>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</si>
  <si>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</si>
  <si>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</si>
  <si>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</si>
  <si>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</si>
  <si>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</si>
  <si>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</si>
  <si>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</si>
  <si>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</si>
  <si>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</si>
  <si>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</si>
  <si>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</si>
  <si>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</si>
  <si>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</si>
  <si>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</si>
  <si>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</si>
  <si>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</si>
  <si>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</si>
  <si>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</si>
  <si>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</si>
  <si>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</si>
  <si>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</si>
  <si>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</si>
  <si>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</si>
  <si>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</si>
  <si>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</si>
  <si>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</si>
  <si>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</si>
  <si>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</si>
  <si>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</si>
  <si>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</si>
  <si>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</si>
  <si>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</si>
  <si>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</si>
  <si>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</si>
  <si>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</si>
  <si>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</si>
  <si>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</si>
  <si>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</si>
  <si>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</si>
  <si>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</si>
  <si>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</si>
  <si>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</si>
  <si>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</si>
  <si>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</si>
  <si>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</si>
  <si>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</si>
  <si>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</si>
  <si>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</si>
  <si>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</si>
  <si>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</si>
  <si>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</si>
  <si>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</si>
  <si>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</si>
  <si>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</si>
  <si>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</si>
  <si>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</si>
  <si>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</si>
  <si>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</si>
  <si>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</si>
  <si>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</si>
  <si>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</si>
  <si>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</si>
  <si>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</si>
  <si>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</si>
  <si>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</si>
  <si>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</si>
  <si>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</si>
  <si>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</si>
  <si>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</si>
  <si>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</si>
  <si>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</si>
  <si>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</si>
  <si>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</si>
  <si>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</si>
  <si>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</si>
  <si>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</si>
  <si>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</si>
  <si>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</si>
  <si>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</si>
  <si>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</si>
  <si>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</si>
  <si>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</si>
  <si>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</si>
  <si>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</si>
  <si>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</si>
  <si>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</si>
  <si>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</si>
  <si>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</si>
  <si>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</si>
  <si>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</si>
  <si>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</si>
  <si>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</si>
  <si>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</si>
  <si>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</si>
  <si>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</si>
  <si>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</si>
  <si>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</si>
  <si>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</si>
  <si>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</si>
  <si>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</si>
  <si>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</si>
  <si>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</si>
  <si>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</si>
  <si>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</si>
  <si>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</si>
  <si>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</si>
  <si>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</si>
  <si>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</si>
  <si>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</si>
  <si>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</si>
  <si>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</si>
  <si>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</si>
  <si>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</si>
  <si>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</si>
  <si>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</si>
  <si>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</si>
  <si>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</si>
  <si>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</si>
  <si>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</si>
  <si>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</si>
  <si>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</si>
  <si>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</si>
  <si>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</si>
  <si>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</si>
  <si>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</si>
  <si>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</si>
  <si>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</si>
  <si>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</si>
  <si>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</si>
  <si>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</si>
  <si>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</si>
  <si>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</si>
  <si>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</si>
  <si>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</si>
  <si>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</si>
  <si>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</si>
  <si>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</si>
  <si>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</si>
  <si>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</si>
  <si>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</si>
  <si>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</si>
  <si>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</si>
  <si>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</si>
  <si>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</si>
  <si>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</si>
  <si>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</si>
  <si>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</si>
  <si>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</si>
  <si>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</si>
  <si>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</si>
  <si>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</si>
  <si>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</si>
  <si>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</si>
  <si>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</si>
  <si>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</si>
  <si>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</si>
  <si>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</si>
  <si>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</si>
  <si>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</si>
  <si>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</si>
  <si>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</si>
  <si>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</si>
  <si>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</si>
  <si>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</si>
  <si>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</si>
  <si>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</si>
  <si>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</si>
  <si>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</si>
  <si>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</si>
  <si>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</si>
  <si>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</si>
  <si>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</si>
  <si>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</si>
  <si>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</si>
  <si>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</si>
  <si>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</si>
  <si>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</si>
  <si>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</si>
  <si>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</si>
  <si>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</si>
  <si>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</si>
  <si>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</si>
  <si>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</si>
  <si>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</si>
  <si>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</si>
  <si>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</si>
  <si>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</si>
  <si>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</si>
  <si>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</si>
  <si>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</si>
  <si>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</si>
  <si>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</si>
  <si>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</si>
  <si>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</si>
  <si>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</si>
  <si>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</si>
  <si>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</si>
  <si>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</si>
  <si>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</si>
  <si>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</si>
  <si>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</si>
  <si>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</si>
  <si>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</si>
  <si>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</si>
  <si>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</si>
  <si>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</si>
  <si>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</si>
  <si>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</si>
  <si>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</si>
  <si>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</si>
  <si>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</si>
  <si>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</si>
  <si>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</si>
  <si>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</si>
  <si>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</si>
  <si>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</si>
  <si>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</si>
  <si>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</si>
  <si>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</si>
  <si>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</si>
  <si>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</si>
  <si>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</si>
  <si>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</si>
  <si>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</si>
  <si>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</si>
  <si>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</si>
  <si>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</si>
  <si>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</si>
  <si>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</si>
  <si>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</si>
  <si>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</si>
  <si>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</si>
  <si>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</si>
  <si>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</si>
  <si>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</si>
  <si>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</si>
  <si>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</si>
  <si>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</si>
  <si>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</si>
  <si>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</si>
  <si>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</si>
  <si>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</si>
  <si>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</si>
  <si>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</si>
  <si>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</si>
  <si>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</si>
  <si>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</si>
  <si>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</si>
  <si>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</si>
  <si>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</si>
  <si>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</si>
  <si>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</si>
  <si>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</si>
  <si>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</si>
  <si>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</si>
  <si>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</si>
  <si>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</si>
  <si>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</si>
  <si>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</si>
  <si>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</si>
  <si>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</si>
  <si>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</si>
  <si>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</si>
  <si>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</si>
  <si>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</si>
  <si>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</si>
  <si>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</si>
  <si>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</si>
  <si>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</si>
  <si>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</si>
  <si>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</si>
  <si>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</si>
  <si>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</si>
  <si>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</si>
  <si>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</si>
  <si>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</si>
  <si>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</si>
  <si>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</si>
  <si>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</si>
  <si>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</si>
  <si>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</si>
  <si>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</si>
  <si>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</si>
  <si>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</si>
  <si>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</si>
  <si>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</si>
  <si>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</si>
  <si>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</si>
  <si>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</si>
  <si>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</si>
  <si>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</si>
  <si>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</si>
  <si>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</si>
  <si>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</si>
  <si>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</si>
  <si>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</si>
  <si>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</si>
  <si>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</si>
  <si>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</si>
  <si>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</si>
  <si>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</si>
  <si>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</si>
  <si>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</si>
  <si>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</si>
  <si>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</si>
  <si>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</si>
  <si>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</si>
  <si>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</si>
  <si>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</si>
  <si>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</si>
  <si>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</si>
  <si>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</si>
  <si>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</si>
  <si>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</si>
  <si>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</si>
  <si>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</si>
  <si>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</si>
  <si>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</si>
  <si>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</si>
  <si>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</si>
  <si>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</si>
  <si>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</si>
  <si>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</si>
  <si>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</si>
  <si>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</si>
  <si>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</si>
  <si>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</si>
  <si>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</si>
  <si>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</si>
  <si>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</si>
  <si>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</si>
  <si>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</si>
  <si>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</si>
  <si>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</si>
  <si>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</si>
  <si>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</si>
  <si>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</si>
  <si>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</si>
  <si>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</si>
  <si>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</si>
  <si>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</si>
  <si>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</si>
  <si>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</si>
  <si>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</si>
  <si>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</si>
  <si>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</si>
  <si>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</si>
  <si>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</si>
  <si>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</si>
  <si>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</si>
  <si>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</si>
  <si>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</si>
  <si>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</si>
  <si>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</si>
  <si>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</si>
  <si>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</si>
  <si>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</si>
  <si>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</si>
  <si>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</si>
  <si>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</si>
  <si>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</si>
  <si>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</si>
  <si>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</si>
  <si>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</si>
  <si>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</si>
  <si>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</si>
  <si>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</si>
  <si>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</si>
  <si>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</si>
  <si>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</si>
  <si>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</si>
  <si>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</si>
  <si>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</si>
  <si>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</si>
  <si>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</si>
  <si>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</si>
  <si>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</si>
  <si>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</si>
  <si>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</si>
  <si>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</si>
  <si>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</si>
  <si>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</si>
  <si>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</si>
  <si>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</si>
  <si>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</si>
  <si>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</si>
  <si>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</si>
  <si>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</si>
  <si>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</si>
  <si>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</si>
  <si>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</si>
  <si>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</si>
  <si>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</si>
  <si>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</si>
  <si>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</si>
  <si>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</si>
  <si>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</si>
  <si>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</si>
  <si>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</si>
  <si>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</si>
  <si>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</si>
  <si>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</si>
  <si>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</si>
  <si>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</si>
  <si>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</si>
  <si>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</si>
  <si>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</si>
  <si>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</si>
  <si>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</si>
  <si>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</si>
  <si>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</si>
  <si>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</si>
  <si>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</si>
  <si>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</si>
  <si>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</si>
  <si>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</si>
  <si>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</si>
  <si>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</si>
  <si>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</si>
  <si>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</si>
  <si>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</si>
  <si>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</si>
  <si>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</si>
  <si>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</si>
  <si>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</si>
  <si>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</si>
  <si>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</si>
  <si>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</si>
  <si>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</si>
  <si>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</si>
  <si>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</si>
  <si>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</si>
  <si>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</si>
  <si>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</si>
  <si>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</si>
  <si>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</si>
  <si>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</si>
  <si>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</si>
  <si>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</si>
  <si>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</si>
  <si>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</si>
  <si>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</si>
  <si>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</si>
  <si>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</si>
  <si>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</si>
  <si>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</si>
  <si>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</si>
  <si>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</si>
  <si>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</si>
  <si>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</si>
  <si>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</si>
  <si>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</si>
  <si>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</si>
  <si>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</si>
  <si>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</si>
  <si>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</si>
  <si>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</si>
  <si>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</si>
  <si>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</si>
  <si>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</si>
  <si>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</si>
  <si>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</si>
  <si>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</si>
  <si>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</si>
  <si>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</si>
  <si>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</si>
  <si>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</si>
  <si>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</si>
  <si>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</si>
  <si>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</si>
  <si>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</si>
  <si>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</si>
  <si>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</si>
  <si>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</si>
  <si>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</si>
  <si>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</si>
  <si>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</si>
  <si>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</si>
  <si>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</si>
  <si>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</si>
  <si>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</si>
  <si>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</si>
  <si>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</si>
  <si>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</si>
  <si>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</si>
  <si>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</si>
  <si>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</si>
  <si>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</si>
  <si>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</si>
  <si>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</si>
  <si>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</si>
  <si>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</si>
  <si>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</si>
  <si>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</si>
  <si>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</si>
  <si>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</si>
  <si>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</si>
  <si>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</si>
  <si>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</si>
  <si>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</si>
  <si>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</si>
  <si>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</si>
  <si>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</si>
  <si>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</si>
  <si>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</si>
  <si>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</si>
  <si>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</si>
  <si>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</si>
  <si>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</si>
  <si>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</si>
  <si>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</si>
  <si>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</si>
  <si>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</si>
  <si>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</si>
  <si>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</si>
  <si>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</si>
  <si>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</si>
  <si>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</si>
  <si>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</si>
  <si>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</si>
  <si>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</si>
  <si>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</si>
  <si>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</si>
  <si>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</si>
  <si>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</si>
  <si>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</si>
  <si>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</si>
  <si>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</si>
  <si>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</si>
  <si>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</si>
  <si>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</si>
  <si>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</si>
  <si>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</si>
  <si>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</si>
  <si>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</si>
  <si>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</si>
  <si>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</si>
  <si>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</si>
  <si>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</si>
  <si>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</si>
  <si>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</si>
  <si>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</si>
  <si>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</si>
  <si>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</si>
  <si>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</si>
  <si>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</si>
  <si>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</si>
  <si>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</si>
  <si>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</si>
  <si>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</si>
  <si>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</si>
  <si>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</si>
  <si>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</si>
  <si>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</si>
  <si>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</si>
  <si>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</si>
  <si>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</si>
  <si>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</si>
  <si>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</si>
  <si>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</si>
  <si>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</si>
  <si>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</si>
  <si>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</si>
  <si>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</si>
  <si>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</si>
  <si>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</si>
  <si>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</si>
  <si>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</si>
  <si>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</si>
  <si>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</si>
  <si>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</si>
  <si>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</si>
  <si>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</si>
  <si>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</si>
  <si>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</si>
  <si>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</si>
  <si>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</si>
  <si>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</si>
  <si>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</si>
  <si>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</si>
  <si>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</si>
  <si>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</si>
  <si>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</si>
  <si>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</si>
  <si>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</si>
  <si>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</si>
  <si>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</si>
  <si>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</si>
  <si>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</si>
  <si>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</si>
  <si>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</si>
  <si>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</si>
  <si>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</si>
  <si>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</si>
  <si>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</si>
  <si>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</si>
  <si>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</si>
  <si>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</si>
  <si>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</si>
  <si>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</si>
  <si>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</si>
  <si>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</si>
  <si>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</si>
  <si>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</si>
  <si>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</si>
  <si>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</si>
  <si>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</si>
  <si>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</si>
  <si>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</si>
  <si>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</si>
  <si>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</si>
  <si>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</si>
  <si>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</si>
  <si>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</si>
  <si>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</si>
  <si>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</si>
  <si>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</si>
  <si>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</si>
  <si>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</si>
  <si>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</si>
  <si>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</si>
  <si>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</si>
  <si>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</si>
  <si>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</si>
  <si>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</si>
  <si>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</si>
  <si>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</si>
  <si>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</si>
  <si>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</si>
  <si>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</si>
  <si>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</si>
  <si>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</si>
  <si>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</si>
  <si>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</si>
  <si>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</si>
  <si>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</si>
  <si>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</si>
  <si>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</si>
  <si>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</si>
  <si>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</si>
  <si>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</si>
  <si>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</si>
  <si>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</si>
  <si>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</si>
  <si>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</si>
  <si>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</si>
  <si>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</si>
  <si>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</si>
  <si>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</si>
  <si>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</si>
  <si>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</si>
  <si>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</si>
  <si>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</si>
  <si>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</si>
  <si>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</si>
  <si>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</si>
  <si>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</si>
  <si>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</si>
  <si>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</si>
  <si>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</si>
  <si>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</si>
  <si>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</si>
  <si>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</si>
  <si>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</si>
  <si>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</si>
  <si>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</si>
  <si>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</si>
  <si>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</si>
  <si>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</si>
  <si>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</si>
  <si>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</si>
  <si>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</si>
  <si>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</si>
  <si>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</si>
  <si>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</si>
  <si>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</si>
  <si>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</si>
  <si>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</si>
  <si>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</si>
  <si>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</si>
  <si>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</si>
  <si>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</si>
  <si>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</si>
  <si>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</si>
  <si>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</si>
  <si>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</si>
  <si>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</si>
  <si>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</si>
  <si>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</si>
  <si>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</si>
  <si>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</si>
  <si>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</si>
  <si>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</si>
  <si>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</si>
  <si>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</si>
  <si>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</si>
  <si>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</si>
  <si>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</si>
  <si>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</si>
  <si>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</si>
  <si>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</si>
  <si>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</si>
  <si>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</si>
  <si>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</si>
  <si>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</si>
  <si>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</si>
  <si>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</si>
  <si>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</si>
  <si>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</si>
  <si>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</si>
  <si>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</si>
  <si>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</si>
  <si>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</si>
  <si>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</si>
  <si>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</si>
  <si>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</si>
  <si>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</si>
  <si>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</si>
  <si>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</si>
  <si>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</si>
  <si>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</si>
  <si>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</si>
  <si>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</si>
  <si>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</si>
  <si>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</si>
  <si>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</si>
  <si>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</si>
  <si>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</si>
  <si>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</si>
  <si>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</si>
  <si>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</si>
  <si>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</si>
  <si>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</si>
  <si>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</si>
  <si>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</si>
  <si>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</si>
  <si>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</si>
  <si>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</si>
  <si>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</si>
  <si>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</si>
  <si>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</si>
  <si>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</si>
  <si>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</si>
  <si>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</si>
  <si>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</si>
  <si>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</si>
  <si>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</si>
  <si>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</si>
  <si>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</si>
  <si>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</si>
  <si>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</si>
  <si>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</si>
  <si>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</si>
  <si>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</si>
  <si>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</si>
  <si>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</si>
  <si>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</si>
  <si>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</si>
  <si>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</si>
  <si>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</si>
  <si>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</si>
  <si>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</si>
  <si>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</si>
  <si>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</si>
  <si>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</si>
  <si>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</si>
  <si>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</si>
  <si>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</si>
  <si>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</si>
  <si>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</si>
  <si>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</si>
  <si>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</si>
  <si>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</si>
  <si>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</si>
  <si>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</si>
  <si>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</si>
  <si>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</si>
  <si>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</si>
  <si>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</si>
  <si>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</si>
  <si>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</si>
  <si>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</si>
  <si>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</si>
  <si>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</si>
  <si>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</si>
  <si>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</si>
  <si>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</si>
  <si>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</si>
  <si>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</si>
  <si>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</si>
  <si>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</si>
  <si>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</si>
  <si>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</si>
  <si>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</si>
  <si>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</si>
  <si>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</si>
  <si>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</si>
  <si>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</si>
  <si>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</si>
  <si>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</si>
  <si>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</si>
  <si>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</si>
  <si>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</si>
  <si>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</si>
  <si>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</si>
  <si>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</si>
  <si>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</si>
  <si>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</si>
  <si>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</si>
  <si>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</si>
  <si>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</si>
  <si>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</si>
  <si>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</si>
  <si>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</si>
  <si>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</si>
  <si>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</si>
  <si>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</si>
  <si>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</si>
  <si>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</si>
  <si>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</si>
  <si>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</si>
  <si>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</si>
  <si>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</si>
  <si>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</si>
  <si>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</si>
  <si>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</si>
  <si>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</si>
  <si>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</si>
  <si>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</si>
  <si>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</si>
  <si>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</si>
  <si>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</si>
  <si>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</si>
  <si>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</si>
  <si>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</si>
  <si>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</si>
  <si>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</si>
  <si>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</si>
  <si>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</si>
  <si>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</si>
  <si>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</si>
  <si>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</si>
  <si>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</si>
  <si>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</si>
  <si>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</si>
  <si>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</si>
  <si>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</si>
  <si>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</si>
  <si>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</si>
  <si>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</si>
  <si>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</si>
  <si>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</si>
  <si>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</si>
  <si>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</si>
  <si>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</si>
  <si>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</si>
  <si>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</si>
  <si>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</si>
  <si>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</si>
  <si>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</si>
  <si>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</si>
  <si>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</si>
  <si>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</si>
  <si>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</si>
  <si>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</si>
  <si>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</si>
  <si>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</si>
  <si>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</si>
  <si>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</si>
  <si>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</si>
  <si>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</si>
  <si>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</si>
  <si>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</si>
  <si>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</si>
  <si>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</si>
  <si>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</si>
  <si>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</si>
  <si>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</si>
  <si>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</si>
  <si>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</si>
  <si>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</si>
  <si>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</si>
  <si>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</si>
  <si>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</si>
  <si>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</si>
  <si>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</si>
  <si>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</si>
  <si>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</si>
  <si>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</si>
  <si>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</si>
  <si>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</si>
  <si>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</si>
  <si>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</si>
  <si>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</si>
  <si>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</si>
  <si>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</si>
  <si>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</si>
  <si>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</si>
  <si>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</si>
  <si>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</si>
  <si>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</si>
  <si>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</si>
  <si>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</si>
  <si>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</si>
  <si>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</si>
  <si>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</si>
  <si>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</si>
  <si>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</si>
  <si>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</si>
  <si>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</si>
  <si>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</si>
  <si>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</si>
  <si>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</si>
  <si>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</si>
  <si>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</si>
  <si>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</si>
  <si>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</si>
  <si>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</si>
  <si>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</si>
  <si>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</si>
  <si>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</si>
  <si>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</si>
  <si>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</si>
  <si>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</si>
  <si>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</si>
  <si>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</si>
  <si>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</si>
  <si>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</si>
  <si>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</si>
  <si>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</si>
  <si>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</si>
  <si>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</si>
  <si>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</si>
  <si>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</si>
  <si>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</si>
  <si>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</si>
  <si>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</si>
  <si>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</si>
  <si>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</si>
  <si>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</si>
  <si>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</si>
  <si>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</si>
  <si>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</si>
  <si>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</si>
  <si>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</si>
  <si>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</si>
  <si>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</si>
  <si>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</si>
  <si>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</si>
  <si>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</si>
  <si>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</si>
  <si>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</si>
  <si>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</si>
  <si>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</si>
  <si>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</si>
  <si>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</si>
  <si>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</si>
  <si>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</si>
  <si>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</si>
  <si>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</si>
  <si>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</si>
  <si>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</si>
  <si>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</si>
  <si>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</si>
  <si>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</si>
  <si>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</si>
  <si>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</si>
  <si>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</si>
  <si>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</si>
  <si>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</si>
  <si>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</si>
  <si>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</si>
  <si>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</si>
  <si>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</si>
  <si>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</si>
  <si>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</si>
  <si>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</si>
  <si>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</si>
  <si>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</si>
  <si>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</si>
  <si>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</si>
  <si>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</si>
  <si>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</si>
  <si>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</si>
  <si>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</si>
  <si>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</si>
  <si>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</si>
  <si>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</si>
  <si>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</si>
  <si>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</si>
  <si>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</si>
  <si>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</si>
  <si>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</si>
  <si>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</si>
  <si>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</si>
  <si>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</si>
  <si>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</si>
  <si>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</si>
  <si>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</si>
  <si>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</si>
  <si>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</si>
  <si>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</si>
  <si>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</si>
  <si>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</si>
  <si>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</si>
  <si>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</si>
  <si>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</si>
  <si>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</si>
  <si>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</si>
  <si>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</si>
  <si>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</si>
  <si>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</si>
  <si>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</si>
  <si>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</si>
  <si>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</si>
  <si>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</si>
  <si>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</si>
  <si>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</si>
  <si>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</si>
  <si>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</si>
  <si>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</si>
  <si>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</si>
  <si>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</si>
  <si>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</si>
  <si>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</si>
  <si>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</si>
  <si>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</si>
  <si>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</si>
  <si>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</si>
  <si>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</si>
  <si>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</si>
  <si>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</si>
  <si>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</si>
  <si>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</si>
  <si>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</si>
  <si>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</si>
  <si>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</si>
  <si>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</si>
  <si>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</si>
  <si>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</si>
  <si>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</si>
  <si>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</si>
  <si>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</si>
  <si>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</si>
  <si>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</si>
  <si>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</si>
  <si>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</si>
  <si>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</si>
  <si>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</si>
  <si>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</si>
  <si>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</si>
  <si>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</si>
  <si>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</si>
  <si>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</si>
  <si>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</si>
  <si>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</si>
  <si>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</si>
  <si>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</si>
  <si>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</si>
  <si>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</si>
  <si>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</si>
  <si>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</si>
  <si>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</si>
  <si>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</si>
  <si>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</si>
  <si>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</si>
  <si>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</si>
  <si>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</si>
  <si>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</si>
  <si>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</si>
  <si>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</si>
  <si>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</si>
  <si>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</si>
  <si>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</si>
  <si>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</si>
  <si>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</si>
  <si>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</si>
  <si>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</si>
  <si>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</si>
  <si>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</si>
  <si>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</si>
  <si>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</si>
  <si>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</si>
  <si>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</si>
  <si>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</si>
  <si>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</si>
  <si>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</si>
  <si>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</si>
  <si>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</si>
  <si>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</si>
  <si>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</si>
  <si>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</si>
  <si>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</si>
  <si>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</si>
  <si>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</si>
  <si>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</si>
  <si>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</si>
  <si>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</si>
  <si>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</si>
  <si>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</si>
  <si>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</si>
  <si>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</si>
  <si>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</si>
  <si>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</si>
  <si>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</si>
  <si>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</si>
  <si>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</si>
  <si>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</si>
  <si>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</si>
  <si>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</si>
  <si>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</si>
  <si>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</si>
  <si>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</si>
  <si>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</si>
  <si>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</si>
  <si>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</si>
  <si>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</si>
  <si>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</si>
  <si>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</si>
  <si>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</si>
  <si>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</si>
  <si>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</si>
  <si>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</si>
  <si>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</si>
  <si>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</si>
  <si>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</si>
  <si>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</si>
  <si>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</si>
  <si>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</si>
  <si>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</si>
  <si>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</si>
  <si>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</si>
  <si>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</si>
  <si>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</si>
  <si>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</si>
  <si>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</si>
  <si>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</si>
  <si>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</si>
  <si>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</si>
  <si>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</si>
  <si>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</si>
  <si>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</si>
  <si>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</si>
  <si>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</si>
  <si>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</si>
  <si>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</si>
  <si>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</si>
  <si>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</si>
  <si>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</si>
  <si>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</si>
  <si>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</si>
  <si>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</si>
  <si>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</si>
  <si>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</si>
  <si>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</si>
  <si>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</si>
  <si>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</si>
  <si>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</si>
  <si>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</si>
  <si>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</si>
  <si>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</si>
  <si>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</si>
  <si>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</si>
  <si>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</si>
  <si>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</si>
  <si>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</si>
  <si>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</si>
  <si>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</si>
  <si>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</si>
  <si>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</si>
  <si>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</si>
  <si>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</si>
  <si>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</si>
  <si>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</si>
  <si>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</si>
  <si>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</si>
  <si>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</si>
  <si>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</si>
  <si>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</si>
  <si>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</si>
  <si>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</si>
  <si>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</si>
  <si>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</si>
  <si>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</si>
  <si>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</si>
  <si>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</si>
  <si>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</si>
  <si>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</si>
  <si>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</si>
  <si>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</si>
  <si>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</si>
  <si>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</si>
  <si>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</si>
  <si>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</si>
  <si>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</si>
  <si>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</si>
  <si>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</si>
  <si>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</si>
  <si>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</si>
  <si>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</si>
  <si>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</si>
  <si>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</si>
  <si>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</si>
  <si>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</si>
  <si>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</si>
  <si>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</si>
  <si>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</si>
  <si>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</si>
  <si>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</si>
  <si>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</si>
  <si>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</si>
  <si>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</si>
  <si>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</si>
  <si>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</si>
  <si>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</si>
  <si>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</si>
  <si>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</si>
  <si>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</si>
  <si>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</si>
  <si>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</si>
  <si>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</si>
  <si>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</si>
  <si>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</si>
  <si>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</si>
  <si>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</si>
  <si>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</si>
  <si>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</si>
  <si>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</si>
  <si>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</si>
  <si>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</si>
  <si>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</si>
  <si>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</si>
  <si>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</si>
  <si>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</si>
  <si>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</si>
  <si>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</si>
  <si>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</si>
  <si>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</si>
  <si>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</si>
  <si>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</si>
  <si>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</si>
  <si>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</si>
  <si>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</si>
  <si>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</si>
  <si>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</si>
  <si>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</si>
  <si>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</si>
  <si>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</si>
  <si>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</si>
  <si>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</si>
  <si>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</si>
  <si>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</si>
  <si>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</si>
  <si>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</si>
  <si>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</si>
  <si>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</si>
  <si>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</si>
  <si>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</si>
  <si>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</si>
  <si>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</si>
  <si>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</si>
  <si>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</si>
  <si>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</si>
  <si>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</si>
  <si>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</si>
  <si>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</si>
  <si>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</si>
  <si>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</si>
  <si>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</si>
  <si>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</si>
  <si>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</si>
  <si>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</si>
  <si>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</si>
  <si>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</si>
  <si>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</si>
  <si>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</si>
  <si>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</si>
  <si>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</si>
  <si>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</si>
  <si>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</si>
  <si>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</si>
  <si>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</si>
  <si>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</si>
  <si>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</si>
  <si>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</si>
  <si>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</si>
  <si>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</si>
  <si>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</si>
  <si>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</si>
  <si>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</si>
  <si>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</si>
  <si>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</si>
  <si>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</si>
  <si>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</si>
  <si>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</si>
  <si>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</si>
  <si>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</si>
  <si>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</si>
  <si>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</si>
  <si>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</si>
  <si>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</si>
  <si>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</si>
  <si>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</si>
  <si>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</si>
  <si>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</si>
  <si>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</si>
  <si>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</si>
  <si>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</si>
  <si>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</si>
  <si>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</si>
  <si>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</si>
  <si>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</si>
  <si>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</si>
  <si>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</si>
  <si>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</si>
  <si>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</si>
  <si>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</si>
  <si>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</si>
  <si>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</si>
  <si>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</si>
  <si>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</si>
  <si>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</si>
  <si>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</si>
  <si>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</si>
  <si>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</si>
  <si>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</si>
  <si>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</si>
  <si>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</si>
  <si>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</si>
  <si>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</si>
  <si>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</si>
  <si>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</si>
  <si>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</si>
  <si>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</si>
  <si>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</si>
  <si>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</si>
  <si>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</si>
  <si>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</si>
  <si>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</si>
  <si>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</si>
  <si>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</si>
  <si>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</si>
  <si>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</si>
  <si>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</si>
  <si>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</si>
  <si>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</si>
  <si>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</si>
  <si>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</si>
  <si>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</si>
  <si>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</si>
  <si>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</si>
  <si>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</si>
  <si>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</si>
  <si>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</si>
  <si>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</si>
  <si>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</si>
  <si>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</si>
  <si>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</si>
  <si>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</si>
  <si>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</si>
  <si>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</si>
  <si>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</si>
  <si>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</si>
  <si>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</si>
  <si>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</si>
  <si>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</si>
  <si>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</si>
  <si>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</si>
  <si>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</si>
  <si>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</si>
  <si>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</si>
  <si>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</si>
  <si>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</si>
  <si>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</si>
  <si>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</si>
  <si>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</si>
  <si>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</si>
  <si>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</si>
  <si>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</si>
  <si>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</si>
  <si>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</si>
  <si>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</si>
  <si>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</si>
  <si>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</si>
  <si>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</si>
  <si>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</si>
  <si>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</si>
  <si>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</si>
  <si>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</si>
  <si>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</si>
  <si>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</si>
  <si>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</si>
  <si>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</si>
  <si>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</si>
  <si>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</si>
  <si>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</si>
  <si>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</si>
  <si>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</si>
  <si>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</si>
  <si>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</si>
  <si>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</si>
  <si>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</si>
  <si>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</si>
  <si>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</si>
  <si>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</si>
  <si>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</si>
  <si>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</si>
  <si>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</si>
  <si>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</si>
  <si>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</si>
  <si>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</si>
  <si>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</si>
  <si>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</si>
  <si>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</si>
  <si>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</si>
  <si>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</si>
  <si>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</si>
  <si>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</si>
  <si>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</si>
  <si>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</si>
  <si>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</si>
  <si>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</si>
  <si>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</si>
  <si>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</si>
  <si>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</si>
  <si>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</si>
  <si>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</si>
  <si>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</si>
  <si>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</si>
  <si>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</si>
  <si>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</si>
  <si>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</si>
  <si>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</si>
  <si>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</si>
  <si>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</si>
  <si>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</si>
  <si>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</si>
  <si>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</si>
  <si>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</si>
  <si>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</si>
  <si>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</si>
  <si>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</si>
  <si>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</si>
  <si>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</si>
  <si>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</si>
  <si>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</si>
  <si>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</si>
  <si>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</si>
  <si>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</si>
  <si>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</si>
  <si>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</si>
  <si>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</si>
  <si>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</si>
  <si>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</si>
  <si>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</si>
  <si>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</si>
  <si>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</si>
  <si>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</si>
  <si>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</si>
  <si>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</si>
  <si>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</si>
  <si>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</si>
  <si>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</si>
  <si>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</si>
  <si>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</si>
  <si>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</si>
  <si>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</si>
  <si>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</si>
  <si>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</si>
  <si>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</si>
  <si>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</si>
  <si>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</si>
  <si>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</si>
  <si>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</si>
  <si>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</si>
  <si>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</si>
  <si>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</si>
  <si>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</si>
  <si>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</si>
  <si>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</si>
  <si>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</si>
  <si>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</si>
  <si>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</si>
  <si>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</si>
  <si>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</si>
  <si>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</si>
  <si>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</si>
  <si>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</si>
  <si>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</si>
  <si>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</si>
  <si>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</si>
  <si>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</si>
  <si>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</si>
  <si>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</si>
  <si>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</si>
  <si>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</si>
  <si>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</si>
  <si>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</si>
  <si>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</si>
  <si>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</si>
  <si>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</si>
  <si>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</si>
  <si>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</si>
  <si>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</si>
  <si>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</si>
  <si>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</si>
  <si>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</si>
  <si>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</si>
  <si>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</si>
  <si>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</si>
  <si>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</si>
  <si>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</si>
  <si>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</si>
  <si>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</si>
  <si>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</si>
  <si>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</si>
  <si>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</si>
  <si>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</si>
  <si>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</si>
  <si>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</si>
  <si>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</si>
  <si>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</si>
  <si>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</si>
  <si>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</si>
  <si>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</si>
  <si>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</si>
  <si>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</si>
  <si>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</si>
  <si>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</si>
  <si>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</si>
  <si>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</si>
  <si>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</si>
  <si>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</si>
  <si>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</si>
  <si>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</si>
  <si>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</si>
  <si>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</si>
  <si>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</si>
  <si>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</si>
  <si>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</si>
  <si>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</si>
  <si>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</si>
  <si>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</si>
  <si>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</si>
  <si>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</si>
  <si>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</si>
  <si>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</si>
  <si>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</si>
  <si>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</si>
  <si>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</si>
  <si>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</si>
  <si>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</si>
  <si>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</si>
  <si>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</si>
  <si>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</si>
  <si>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</si>
  <si>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</si>
  <si>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</si>
  <si>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</si>
  <si>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</si>
  <si>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</si>
  <si>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</si>
  <si>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</si>
  <si>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</si>
  <si>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</si>
  <si>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</si>
  <si>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</si>
  <si>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</si>
  <si>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</si>
  <si>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</si>
  <si>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</si>
  <si>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</si>
  <si>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</si>
  <si>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</si>
  <si>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</si>
  <si>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</si>
  <si>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</si>
  <si>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</si>
  <si>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</si>
  <si>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</si>
  <si>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</si>
  <si>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</si>
  <si>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</si>
  <si>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</si>
  <si>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</si>
  <si>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</si>
  <si>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</si>
  <si>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</si>
  <si>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</si>
  <si>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</si>
  <si>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</si>
  <si>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</si>
  <si>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</si>
  <si>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</si>
  <si>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</si>
  <si>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</si>
  <si>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</si>
  <si>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</si>
  <si>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</si>
  <si>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</si>
  <si>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</si>
  <si>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</si>
  <si>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</si>
  <si>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</si>
  <si>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</si>
  <si>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</si>
  <si>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</si>
  <si>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</si>
  <si>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</si>
  <si>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</si>
  <si>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</si>
  <si>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</si>
  <si>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</si>
  <si>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</si>
  <si>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</si>
  <si>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</si>
  <si>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</si>
  <si>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</si>
  <si>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</si>
  <si>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</si>
  <si>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</si>
  <si>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</si>
  <si>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</si>
  <si>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</si>
  <si>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</si>
  <si>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</si>
  <si>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</si>
  <si>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</si>
  <si>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</si>
  <si>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</si>
  <si>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</si>
  <si>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</si>
  <si>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</si>
  <si>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</si>
  <si>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</si>
  <si>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</si>
  <si>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</si>
  <si>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</si>
  <si>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</si>
  <si>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</si>
  <si>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</si>
  <si>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</si>
  <si>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</si>
  <si>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</si>
  <si>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</si>
  <si>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</si>
  <si>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</si>
  <si>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</si>
  <si>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</si>
  <si>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</si>
  <si>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</si>
  <si>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</si>
  <si>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</si>
  <si>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</si>
  <si>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</si>
  <si>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</si>
  <si>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</si>
  <si>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</si>
  <si>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</si>
  <si>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</si>
  <si>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</si>
  <si>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</si>
  <si>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</si>
  <si>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</si>
  <si>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</si>
  <si>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</si>
  <si>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</si>
  <si>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</si>
  <si>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</si>
  <si>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</si>
  <si>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</si>
  <si>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</si>
  <si>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</si>
  <si>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</si>
  <si>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</si>
  <si>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</si>
  <si>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</si>
  <si>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</si>
  <si>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</si>
  <si>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</si>
  <si>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</si>
  <si>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</si>
  <si>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</si>
  <si>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</si>
  <si>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</si>
  <si>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</si>
  <si>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</si>
  <si>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</si>
  <si>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</si>
  <si>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</si>
  <si>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</si>
  <si>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</si>
  <si>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</si>
  <si>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</si>
  <si>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</si>
  <si>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</si>
  <si>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</si>
  <si>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</si>
  <si>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</si>
  <si>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</si>
  <si>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</si>
  <si>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</si>
  <si>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</si>
  <si>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</si>
  <si>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</si>
  <si>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</si>
  <si>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</si>
  <si>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</si>
  <si>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</si>
  <si>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</si>
  <si>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</si>
  <si>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</si>
  <si>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</si>
  <si>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</si>
  <si>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</si>
  <si>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</si>
  <si>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</si>
  <si>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</si>
  <si>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</si>
  <si>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</si>
  <si>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</si>
  <si>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</si>
  <si>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</si>
  <si>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</si>
  <si>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</si>
  <si>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</si>
  <si>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</si>
  <si>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</si>
  <si>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</si>
  <si>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</si>
  <si>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</si>
  <si>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</si>
  <si>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</si>
  <si>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</si>
  <si>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</si>
  <si>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</si>
  <si>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</si>
  <si>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</si>
  <si>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</si>
  <si>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</si>
  <si>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</si>
  <si>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</si>
  <si>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</si>
  <si>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</si>
  <si>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</si>
  <si>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</si>
  <si>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</si>
  <si>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</si>
  <si>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</si>
  <si>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</si>
  <si>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</si>
  <si>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</si>
  <si>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</si>
  <si>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</si>
  <si>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</si>
  <si>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</si>
  <si>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</si>
  <si>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</si>
  <si>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</si>
  <si>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</si>
  <si>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</si>
  <si>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</si>
  <si>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</si>
  <si>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</si>
  <si>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</si>
  <si>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</si>
  <si>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</si>
  <si>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</si>
  <si>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</si>
  <si>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</si>
  <si>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</si>
  <si>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</si>
  <si>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</si>
  <si>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</si>
  <si>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</si>
  <si>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</si>
  <si>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</si>
  <si>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</si>
  <si>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</si>
  <si>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</si>
  <si>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</si>
  <si>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</si>
  <si>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</si>
  <si>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</si>
  <si>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</si>
  <si>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</si>
  <si>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</si>
  <si>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</si>
  <si>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</si>
  <si>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</si>
  <si>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</si>
  <si>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</si>
  <si>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</si>
  <si>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</si>
  <si>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</si>
  <si>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</si>
  <si>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</si>
  <si>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</si>
  <si>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</si>
  <si>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</si>
  <si>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</si>
  <si>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</si>
  <si>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</si>
  <si>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</si>
  <si>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</si>
  <si>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</si>
  <si>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</si>
  <si>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</si>
  <si>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</si>
  <si>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</si>
  <si>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</si>
  <si>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</si>
  <si>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</si>
  <si>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</si>
  <si>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</si>
  <si>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</si>
  <si>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</si>
  <si>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</si>
  <si>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</si>
  <si>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</si>
  <si>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</si>
  <si>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</si>
  <si>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</si>
  <si>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</si>
  <si>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</si>
  <si>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</si>
  <si>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</si>
  <si>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</si>
  <si>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</si>
  <si>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</si>
  <si>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</si>
  <si>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</si>
  <si>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</si>
  <si>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</si>
  <si>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</si>
  <si>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</si>
  <si>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</si>
  <si>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</si>
  <si>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</si>
  <si>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</si>
  <si>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</si>
  <si>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</si>
  <si>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</si>
  <si>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</si>
  <si>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</si>
  <si>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</si>
  <si>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</si>
  <si>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</si>
  <si>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</si>
  <si>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</si>
  <si>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</si>
  <si>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</si>
  <si>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</si>
  <si>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</si>
  <si>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</si>
  <si>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</si>
  <si>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</si>
  <si>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</si>
  <si>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</si>
  <si>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</si>
  <si>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</si>
  <si>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</si>
  <si>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</si>
  <si>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</si>
  <si>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</si>
  <si>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</si>
  <si>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</si>
  <si>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</si>
  <si>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</si>
  <si>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</si>
  <si>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</si>
  <si>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</si>
  <si>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</si>
  <si>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</si>
  <si>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</si>
  <si>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</si>
  <si>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</si>
  <si>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</si>
  <si>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</si>
  <si>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</si>
  <si>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</si>
  <si>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</si>
  <si>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</si>
  <si>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</si>
  <si>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</si>
  <si>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</si>
  <si>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</si>
  <si>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</si>
  <si>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</si>
  <si>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</si>
  <si>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</si>
  <si>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</si>
  <si>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</si>
  <si>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</si>
  <si>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</si>
  <si>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</si>
  <si>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</si>
  <si>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</si>
  <si>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</si>
  <si>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</si>
  <si>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</si>
  <si>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</si>
  <si>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</si>
  <si>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</si>
  <si>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</si>
  <si>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</si>
  <si>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</si>
  <si>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</si>
  <si>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</si>
  <si>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</si>
  <si>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</si>
  <si>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</si>
  <si>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</si>
  <si>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</si>
  <si>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</si>
  <si>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</si>
  <si>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</si>
  <si>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</si>
  <si>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</si>
  <si>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</si>
  <si>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</si>
  <si>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</si>
  <si>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</si>
  <si>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</si>
  <si>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</si>
  <si>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</si>
  <si>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</si>
  <si>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</si>
  <si>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</si>
  <si>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</si>
  <si>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</si>
  <si>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</si>
  <si>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</si>
  <si>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</si>
  <si>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</si>
  <si>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</si>
  <si>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</si>
  <si>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</si>
  <si>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</si>
  <si>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</si>
  <si>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</si>
  <si>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</si>
  <si>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</si>
  <si>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</si>
  <si>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</si>
  <si>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</si>
  <si>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</si>
  <si>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</si>
  <si>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</si>
  <si>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</si>
  <si>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</si>
  <si>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</si>
  <si>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</si>
  <si>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</si>
  <si>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</si>
  <si>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</si>
  <si>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</si>
  <si>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</si>
  <si>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</si>
  <si>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</si>
  <si>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</si>
  <si>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</si>
  <si>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</si>
  <si>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</si>
  <si>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</si>
  <si>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</si>
  <si>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</si>
  <si>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</si>
  <si>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</si>
  <si>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</si>
  <si>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</si>
  <si>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</si>
  <si>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</si>
  <si>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</si>
  <si>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</si>
  <si>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</si>
  <si>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</si>
  <si>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</si>
  <si>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</si>
  <si>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</si>
  <si>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</si>
  <si>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</si>
  <si>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</si>
  <si>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</si>
  <si>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</si>
  <si>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</si>
  <si>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</si>
  <si>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</si>
  <si>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</si>
  <si>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</si>
  <si>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</si>
  <si>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</si>
  <si>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</si>
  <si>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</si>
  <si>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</si>
  <si>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</si>
  <si>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</si>
  <si>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</si>
  <si>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</si>
  <si>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</si>
  <si>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</si>
  <si>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</si>
  <si>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</si>
  <si>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</si>
  <si>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</si>
  <si>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</si>
  <si>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</si>
  <si>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</si>
  <si>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</si>
  <si>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</si>
  <si>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</si>
  <si>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</si>
  <si>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</si>
  <si>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</si>
  <si>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</si>
  <si>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</si>
  <si>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</si>
  <si>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</si>
  <si>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</si>
  <si>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</si>
  <si>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</si>
  <si>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</si>
  <si>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</si>
  <si>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</si>
  <si>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</si>
  <si>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</si>
  <si>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</si>
  <si>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</si>
  <si>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</si>
  <si>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</si>
  <si>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</si>
  <si>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</si>
  <si>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</si>
  <si>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</si>
  <si>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</si>
  <si>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</si>
  <si>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</si>
  <si>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</si>
  <si>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</si>
  <si>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</si>
  <si>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</si>
  <si>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</si>
  <si>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</si>
  <si>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</si>
  <si>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</si>
  <si>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</si>
  <si>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</si>
  <si>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</si>
  <si>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</si>
  <si>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</si>
  <si>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</si>
  <si>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</si>
  <si>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</si>
  <si>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</si>
  <si>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</si>
  <si>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</si>
  <si>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</si>
  <si>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</si>
  <si>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</si>
  <si>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</si>
  <si>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</si>
  <si>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</si>
  <si>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</si>
  <si>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</si>
  <si>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</si>
  <si>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</si>
  <si>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</si>
  <si>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</si>
  <si>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</si>
  <si>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</si>
  <si>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</si>
  <si>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</si>
  <si>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</si>
  <si>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</si>
  <si>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</si>
  <si>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</si>
  <si>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</si>
  <si>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</si>
  <si>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</si>
  <si>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</si>
  <si>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</si>
  <si>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</si>
  <si>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</si>
  <si>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</si>
  <si>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</si>
  <si>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</si>
  <si>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</si>
  <si>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</si>
  <si>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</si>
  <si>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</si>
  <si>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</si>
  <si>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</si>
  <si>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</si>
  <si>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</si>
  <si>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</si>
  <si>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</si>
  <si>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</si>
  <si>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</si>
  <si>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</si>
  <si>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</si>
  <si>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</si>
  <si>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</si>
  <si>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</si>
  <si>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</si>
  <si>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</si>
  <si>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</si>
  <si>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</si>
  <si>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</si>
  <si>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</si>
  <si>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</si>
  <si>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</si>
  <si>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</si>
  <si>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</si>
  <si>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</si>
  <si>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</si>
  <si>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</si>
  <si>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</si>
  <si>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</si>
  <si>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</si>
  <si>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</si>
  <si>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</si>
  <si>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</si>
  <si>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</si>
  <si>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</si>
  <si>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</si>
  <si>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</si>
  <si>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</si>
  <si>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</si>
  <si>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</si>
  <si>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</si>
  <si>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</si>
  <si>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</si>
  <si>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</si>
  <si>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</si>
  <si>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</si>
  <si>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</si>
  <si>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</si>
  <si>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</si>
  <si>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</si>
  <si>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</si>
  <si>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</si>
  <si>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</si>
  <si>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</si>
  <si>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</si>
  <si>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</si>
  <si>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</si>
  <si>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</si>
  <si>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</si>
  <si>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</si>
  <si>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</si>
  <si>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</si>
  <si>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</si>
  <si>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</si>
  <si>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</si>
  <si>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</si>
  <si>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</si>
  <si>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</si>
  <si>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</si>
  <si>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</si>
  <si>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</si>
  <si>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</si>
  <si>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</si>
  <si>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</si>
  <si>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</si>
  <si>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</si>
  <si>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</si>
  <si>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</si>
  <si>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</si>
  <si>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</si>
  <si>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</si>
  <si>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</si>
  <si>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</si>
  <si>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</si>
  <si>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</si>
  <si>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</si>
  <si>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</si>
  <si>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</si>
  <si>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</si>
  <si>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</si>
  <si>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</si>
  <si>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</si>
  <si>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</si>
  <si>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</si>
  <si>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</si>
  <si>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</si>
  <si>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</si>
  <si>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</si>
  <si>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</si>
  <si>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</si>
  <si>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</si>
  <si>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</si>
  <si>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</si>
  <si>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</si>
  <si>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</si>
  <si>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</si>
  <si>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</si>
  <si>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</si>
  <si>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</si>
  <si>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</si>
  <si>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</si>
  <si>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</si>
  <si>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</si>
  <si>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</si>
  <si>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</si>
  <si>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</si>
  <si>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</si>
  <si>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</si>
  <si>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</si>
  <si>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</si>
  <si>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</si>
  <si>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</si>
  <si>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</si>
  <si>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</si>
  <si>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</si>
  <si>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</si>
  <si>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</si>
  <si>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</si>
  <si>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</si>
  <si>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</si>
  <si>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</si>
  <si>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</si>
  <si>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</si>
  <si>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</si>
  <si>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</si>
  <si>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</si>
  <si>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</si>
  <si>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</si>
  <si>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</si>
  <si>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</si>
  <si>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</si>
  <si>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</si>
  <si>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</si>
  <si>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</si>
  <si>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</si>
  <si>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</si>
  <si>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</si>
  <si>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</si>
  <si>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</si>
  <si>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</si>
  <si>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</si>
  <si>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</si>
  <si>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</si>
  <si>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</si>
  <si>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</si>
  <si>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</si>
  <si>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</si>
  <si>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</si>
  <si>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</si>
  <si>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</si>
  <si>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</si>
  <si>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</si>
  <si>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</si>
  <si>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</si>
  <si>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</si>
  <si>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</si>
  <si>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</si>
  <si>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</si>
  <si>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</si>
  <si>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</si>
  <si>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</si>
  <si>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</si>
  <si>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</si>
  <si>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</si>
  <si>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</si>
  <si>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</si>
  <si>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</si>
  <si>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</si>
  <si>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</si>
  <si>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</si>
  <si>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</si>
  <si>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</si>
  <si>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</si>
  <si>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</si>
  <si>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</si>
  <si>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</si>
  <si>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</si>
  <si>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</si>
  <si>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</si>
  <si>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</si>
  <si>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</si>
  <si>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</si>
  <si>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</si>
  <si>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</si>
  <si>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</si>
  <si>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</si>
  <si>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</si>
  <si>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</si>
  <si>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</si>
  <si>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</si>
  <si>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</si>
  <si>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</si>
  <si>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</si>
  <si>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</si>
  <si>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</si>
  <si>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</si>
  <si>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</si>
  <si>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</si>
  <si>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</si>
  <si>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</si>
  <si>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</si>
  <si>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</si>
  <si>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</si>
  <si>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</si>
  <si>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</si>
  <si>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</si>
  <si>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</si>
  <si>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</si>
  <si>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</si>
  <si>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</si>
  <si>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</si>
  <si>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</si>
  <si>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</si>
  <si>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</si>
  <si>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</si>
  <si>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</si>
  <si>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</si>
  <si>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</si>
  <si>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</si>
  <si>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</si>
  <si>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</si>
  <si>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</si>
  <si>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</si>
  <si>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</si>
  <si>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</si>
  <si>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</si>
  <si>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</si>
  <si>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</si>
  <si>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</si>
  <si>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</si>
  <si>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</si>
  <si>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</si>
  <si>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</si>
  <si>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</si>
  <si>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</si>
  <si>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</si>
  <si>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</si>
  <si>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</si>
  <si>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</si>
  <si>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</si>
  <si>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</si>
  <si>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</si>
  <si>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</si>
  <si>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</si>
  <si>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</si>
  <si>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</si>
  <si>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</si>
  <si>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</si>
  <si>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</si>
  <si>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</si>
  <si>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</si>
  <si>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</si>
  <si>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</si>
  <si>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</si>
  <si>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</si>
  <si>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</si>
  <si>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</si>
  <si>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</si>
  <si>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</si>
  <si>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</si>
  <si>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</si>
  <si>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</si>
  <si>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</si>
  <si>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</si>
  <si>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</si>
  <si>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</si>
  <si>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</si>
  <si>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</si>
  <si>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</si>
  <si>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</si>
  <si>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</si>
  <si>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</si>
  <si>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</si>
  <si>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</si>
  <si>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</si>
  <si>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</si>
  <si>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</si>
  <si>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</si>
  <si>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</si>
  <si>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</si>
  <si>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</si>
  <si>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</si>
  <si>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</si>
  <si>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</si>
  <si>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</si>
  <si>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</si>
  <si>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</si>
  <si>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</si>
  <si>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</si>
  <si>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</si>
  <si>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</si>
  <si>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</si>
  <si>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</si>
  <si>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</si>
  <si>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</si>
  <si>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</si>
  <si>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</si>
  <si>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</si>
  <si>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</si>
  <si>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</si>
  <si>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</si>
  <si>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</si>
  <si>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</si>
  <si>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</si>
  <si>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</si>
  <si>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</si>
  <si>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</si>
  <si>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</si>
  <si>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</si>
  <si>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</si>
  <si>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</si>
  <si>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</si>
  <si>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</si>
  <si>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</si>
  <si>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</si>
  <si>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</si>
  <si>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</si>
  <si>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</si>
  <si>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</si>
  <si>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</si>
  <si>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</si>
  <si>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</si>
  <si>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</si>
  <si>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</si>
  <si>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</si>
  <si>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</si>
  <si>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</si>
  <si>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</si>
  <si>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</si>
  <si>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</si>
  <si>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</si>
  <si>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</si>
  <si>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</si>
  <si>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</si>
  <si>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</si>
  <si>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</si>
  <si>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</si>
  <si>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</si>
  <si>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</si>
  <si>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</si>
  <si>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</si>
  <si>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</si>
  <si>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</si>
  <si>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</si>
  <si>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</si>
  <si>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</si>
  <si>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</si>
  <si>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</si>
  <si>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</si>
  <si>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</si>
  <si>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</si>
  <si>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</si>
  <si>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</si>
  <si>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</si>
  <si>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</si>
  <si>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</si>
  <si>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</si>
  <si>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</si>
  <si>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</si>
  <si>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</si>
  <si>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</si>
  <si>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</si>
  <si>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</si>
  <si>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</si>
  <si>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</si>
  <si>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</si>
  <si>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</si>
  <si>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</si>
  <si>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</si>
  <si>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</si>
  <si>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</si>
  <si>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</si>
  <si>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</si>
  <si>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</si>
  <si>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</si>
  <si>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</si>
  <si>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</si>
  <si>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</si>
  <si>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</si>
  <si>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</si>
  <si>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</si>
  <si>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</si>
  <si>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</si>
  <si>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</si>
  <si>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</si>
  <si>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</si>
  <si>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</si>
  <si>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</si>
  <si>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</si>
  <si>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</si>
  <si>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</si>
  <si>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</si>
  <si>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</si>
  <si>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</si>
  <si>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</si>
  <si>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</si>
  <si>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</si>
  <si>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</si>
  <si>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</si>
  <si>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</si>
  <si>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</si>
  <si>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</si>
  <si>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</si>
  <si>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</si>
  <si>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</si>
  <si>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</si>
  <si>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</si>
  <si>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</si>
  <si>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</si>
  <si>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</si>
  <si>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</si>
  <si>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</si>
  <si>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</si>
  <si>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</si>
  <si>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</si>
  <si>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</si>
  <si>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</si>
  <si>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</si>
  <si>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</si>
  <si>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</si>
  <si>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</si>
  <si>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</si>
  <si>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</si>
  <si>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</si>
  <si>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</si>
  <si>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</si>
  <si>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</si>
  <si>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</si>
  <si>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</si>
  <si>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</si>
  <si>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</si>
  <si>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</si>
  <si>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</si>
  <si>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</si>
  <si>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</si>
  <si>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</si>
  <si>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</si>
  <si>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</si>
  <si>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</si>
  <si>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</si>
  <si>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</si>
  <si>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</si>
  <si>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</si>
  <si>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</si>
  <si>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</si>
  <si>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</si>
  <si>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</si>
  <si>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</si>
  <si>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</si>
  <si>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</si>
  <si>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</si>
  <si>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</si>
  <si>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</si>
  <si>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</si>
  <si>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</si>
  <si>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</si>
  <si>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</si>
  <si>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</si>
  <si>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</si>
  <si>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</si>
  <si>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</si>
  <si>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</si>
  <si>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</si>
  <si>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</si>
  <si>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</si>
  <si>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</si>
  <si>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</si>
  <si>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</si>
  <si>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</si>
  <si>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</si>
  <si>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</si>
  <si>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</si>
  <si>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</si>
  <si>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</si>
  <si>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</si>
  <si>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</si>
  <si>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</si>
  <si>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</si>
  <si>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</si>
  <si>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</si>
  <si>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</si>
  <si>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</si>
  <si>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</si>
  <si>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</si>
  <si>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</si>
  <si>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</si>
  <si>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</si>
  <si>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</si>
  <si>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</si>
  <si>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</si>
  <si>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</si>
  <si>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</si>
  <si>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</si>
  <si>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</si>
  <si>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</si>
  <si>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</si>
  <si>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</si>
  <si>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</si>
  <si>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</si>
  <si>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</si>
  <si>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</si>
  <si>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</si>
  <si>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</si>
  <si>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</si>
  <si>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</si>
  <si>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</si>
  <si>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</si>
  <si>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</si>
  <si>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</si>
  <si>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</si>
  <si>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</si>
  <si>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</si>
  <si>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</si>
  <si>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</si>
  <si>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</si>
  <si>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</si>
  <si>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</si>
  <si>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</si>
  <si>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</si>
  <si>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</si>
  <si>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</si>
  <si>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</si>
  <si>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</si>
  <si>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</si>
  <si>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</si>
  <si>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</si>
  <si>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</si>
  <si>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</si>
  <si>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</si>
  <si>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</si>
  <si>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</si>
  <si>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</si>
  <si>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</si>
  <si>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</si>
  <si>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</si>
  <si>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</si>
  <si>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</si>
  <si>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</si>
  <si>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</si>
  <si>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</si>
  <si>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</si>
  <si>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</si>
  <si>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</si>
  <si>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</si>
  <si>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</si>
  <si>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</si>
  <si>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</si>
  <si>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</si>
  <si>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</si>
  <si>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</si>
  <si>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</si>
  <si>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</si>
  <si>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</si>
  <si>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</si>
  <si>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</si>
  <si>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</si>
  <si>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</si>
  <si>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</si>
  <si>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</si>
  <si>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</si>
  <si>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</si>
  <si>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</si>
  <si>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</si>
  <si>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</si>
  <si>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</si>
  <si>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</si>
  <si>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</si>
  <si>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</si>
  <si>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</si>
  <si>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</si>
  <si>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</si>
  <si>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</si>
  <si>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</si>
  <si>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</si>
  <si>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</si>
  <si>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</si>
  <si>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</si>
  <si>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</si>
  <si>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</si>
  <si>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</si>
  <si>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</si>
  <si>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</si>
  <si>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</si>
  <si>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</si>
  <si>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</si>
  <si>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</si>
  <si>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</si>
  <si>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</si>
  <si>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</si>
  <si>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</si>
  <si>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</si>
  <si>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</si>
  <si>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</si>
  <si>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</si>
  <si>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</si>
  <si>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</si>
  <si>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</si>
  <si>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</si>
  <si>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</si>
  <si>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</si>
  <si>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</si>
  <si>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</si>
  <si>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</si>
  <si>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</si>
  <si>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</si>
  <si>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</si>
  <si>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</si>
  <si>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</si>
  <si>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</si>
  <si>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</si>
  <si>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</si>
  <si>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</si>
  <si>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</si>
  <si>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</si>
  <si>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</si>
  <si>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</si>
  <si>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</si>
  <si>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</si>
  <si>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</si>
  <si>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</si>
  <si>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</si>
  <si>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</si>
  <si>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</si>
  <si>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</si>
  <si>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</si>
  <si>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</si>
  <si>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</si>
  <si>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</si>
  <si>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</si>
  <si>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</si>
  <si>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</si>
  <si>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</si>
  <si>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</si>
  <si>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</si>
  <si>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</si>
  <si>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</si>
  <si>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</si>
  <si>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</si>
  <si>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</si>
  <si>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</si>
  <si>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</si>
  <si>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</si>
  <si>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</si>
  <si>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</si>
  <si>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</si>
  <si>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</si>
  <si>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</si>
  <si>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</si>
  <si>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</si>
  <si>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</si>
  <si>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</si>
  <si>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</si>
  <si>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</si>
  <si>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</si>
  <si>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</si>
  <si>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</si>
  <si>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</si>
  <si>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</si>
  <si>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</si>
  <si>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</si>
  <si>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</si>
  <si>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</si>
  <si>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</si>
  <si>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</si>
  <si>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</si>
  <si>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</si>
  <si>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</si>
  <si>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</si>
  <si>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</si>
  <si>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</si>
  <si>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</si>
  <si>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</si>
  <si>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</si>
  <si>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</si>
  <si>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</si>
  <si>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</si>
  <si>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</si>
  <si>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</si>
  <si>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</si>
  <si>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</si>
  <si>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</si>
  <si>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</si>
  <si>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</si>
  <si>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</si>
  <si>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</si>
  <si>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</si>
  <si>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</si>
  <si>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</si>
  <si>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</si>
  <si>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</si>
  <si>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</si>
  <si>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</si>
  <si>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</si>
  <si>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</si>
  <si>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</si>
  <si>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</si>
  <si>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</si>
  <si>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</si>
  <si>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</si>
  <si>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</si>
  <si>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</si>
  <si>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</si>
  <si>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</si>
  <si>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</si>
  <si>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</si>
  <si>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</si>
  <si>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</si>
  <si>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</si>
  <si>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</si>
  <si>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</si>
  <si>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</si>
  <si>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</si>
  <si>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</si>
  <si>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</si>
  <si>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</si>
  <si>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</si>
  <si>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</si>
  <si>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</si>
  <si>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</si>
  <si>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</si>
  <si>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</si>
  <si>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</si>
  <si>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</si>
  <si>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</si>
  <si>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</si>
  <si>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</si>
  <si>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</si>
  <si>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</si>
  <si>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</si>
  <si>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</si>
  <si>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</si>
  <si>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</si>
  <si>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</si>
  <si>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</si>
  <si>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</si>
  <si>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</si>
  <si>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</si>
  <si>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</si>
  <si>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</si>
  <si>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</si>
  <si>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</si>
  <si>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</si>
  <si>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</si>
  <si>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</si>
  <si>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</si>
  <si>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</si>
  <si>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</si>
  <si>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</si>
  <si>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</si>
  <si>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</si>
  <si>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</si>
  <si>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</si>
  <si>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</si>
  <si>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</si>
  <si>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</si>
  <si>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</si>
  <si>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</si>
  <si>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</si>
  <si>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</si>
  <si>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</si>
  <si>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</si>
  <si>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</si>
  <si>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</si>
  <si>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</si>
  <si>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</si>
  <si>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</si>
  <si>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</si>
  <si>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</si>
  <si>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</si>
  <si>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</si>
  <si>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</si>
  <si>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</si>
  <si>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</si>
  <si>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</si>
  <si>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</si>
  <si>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</si>
  <si>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</si>
  <si>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</si>
  <si>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</si>
  <si>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</si>
  <si>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</si>
  <si>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</si>
  <si>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</si>
  <si>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</si>
  <si>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</si>
  <si>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</si>
  <si>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</si>
  <si>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</si>
  <si>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</si>
  <si>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</si>
  <si>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</si>
  <si>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</si>
  <si>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</si>
  <si>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</si>
  <si>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</si>
  <si>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</si>
  <si>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</si>
  <si>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</si>
  <si>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</si>
  <si>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</si>
  <si>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</si>
  <si>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</si>
  <si>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</si>
  <si>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</si>
  <si>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</si>
  <si>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</si>
  <si>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</si>
  <si>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</si>
  <si>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</si>
  <si>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</si>
  <si>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</si>
  <si>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</si>
  <si>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</si>
  <si>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</si>
  <si>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</si>
  <si>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</si>
  <si>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</si>
  <si>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</si>
  <si>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</si>
  <si>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</si>
  <si>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</si>
  <si>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</si>
  <si>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</si>
  <si>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</si>
  <si>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</si>
  <si>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</si>
  <si>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</si>
  <si>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</si>
  <si>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</si>
  <si>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</si>
  <si>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</si>
  <si>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</si>
  <si>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</si>
  <si>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</si>
  <si>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</si>
  <si>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</si>
  <si>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</si>
  <si>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</si>
  <si>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</si>
  <si>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</si>
  <si>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</si>
  <si>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</si>
  <si>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</si>
  <si>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</si>
  <si>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</si>
  <si>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</si>
  <si>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</si>
  <si>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</si>
  <si>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</si>
  <si>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</si>
  <si>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</si>
  <si>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</si>
  <si>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</si>
  <si>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</si>
  <si>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</si>
  <si>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</si>
  <si>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</si>
  <si>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</si>
  <si>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</si>
  <si>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</si>
  <si>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</si>
  <si>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</si>
  <si>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</si>
  <si>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</si>
  <si>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</si>
  <si>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</si>
  <si>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</si>
  <si>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</si>
  <si>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</si>
  <si>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</si>
  <si>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</si>
  <si>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</si>
  <si>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</si>
  <si>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</si>
  <si>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</si>
  <si>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</si>
  <si>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</si>
  <si>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</si>
  <si>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</si>
  <si>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</si>
  <si>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</si>
  <si>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</si>
  <si>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</si>
  <si>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</si>
  <si>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</si>
  <si>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</si>
  <si>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</si>
  <si>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</si>
  <si>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</si>
  <si>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</si>
  <si>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</si>
  <si>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</si>
  <si>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</si>
  <si>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</si>
  <si>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</si>
  <si>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</si>
  <si>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</si>
  <si>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</si>
  <si>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</si>
  <si>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</si>
  <si>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</si>
  <si>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</si>
  <si>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</si>
  <si>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</si>
  <si>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</si>
  <si>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</si>
  <si>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</si>
  <si>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</si>
  <si>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</si>
  <si>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</si>
  <si>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</si>
  <si>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</si>
  <si>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</si>
  <si>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</si>
  <si>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</si>
  <si>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</si>
  <si>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</si>
  <si>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</si>
  <si>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</si>
  <si>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</si>
  <si>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</si>
  <si>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</si>
  <si>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</si>
  <si>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</si>
  <si>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</si>
  <si>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</si>
  <si>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</si>
  <si>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</si>
  <si>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</si>
  <si>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</si>
  <si>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</si>
  <si>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</si>
  <si>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</si>
  <si>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</si>
  <si>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</si>
  <si>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</si>
  <si>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</si>
  <si>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</si>
  <si>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</si>
  <si>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</si>
  <si>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</si>
  <si>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</si>
  <si>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</si>
  <si>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</si>
  <si>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</si>
  <si>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</si>
  <si>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</si>
  <si>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</si>
  <si>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</si>
  <si>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</si>
  <si>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</si>
  <si>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</si>
  <si>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</si>
  <si>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</si>
  <si>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</si>
  <si>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</si>
  <si>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</si>
  <si>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</si>
  <si>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</si>
  <si>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</si>
  <si>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</si>
  <si>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</si>
  <si>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</si>
  <si>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</si>
  <si>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</si>
  <si>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</si>
  <si>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</si>
  <si>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</si>
  <si>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</si>
  <si>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</si>
  <si>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</si>
  <si>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</si>
  <si>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</si>
  <si>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</si>
  <si>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</si>
  <si>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</si>
  <si>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</si>
  <si>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</si>
  <si>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</si>
  <si>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</si>
  <si>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</si>
  <si>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</si>
  <si>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</si>
  <si>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</si>
  <si>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</si>
  <si>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</si>
  <si>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</si>
  <si>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</si>
  <si>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</si>
  <si>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</si>
  <si>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</si>
  <si>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</si>
  <si>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</si>
  <si>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</si>
  <si>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</si>
  <si>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</si>
  <si>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</si>
  <si>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</si>
  <si>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</si>
  <si>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</si>
  <si>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</si>
  <si>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</si>
  <si>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</si>
  <si>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</si>
  <si>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</si>
  <si>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</si>
  <si>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</si>
  <si>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</si>
  <si>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</si>
  <si>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</si>
  <si>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</si>
  <si>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</si>
  <si>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</si>
  <si>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</si>
  <si>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</si>
  <si>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</si>
  <si>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</si>
  <si>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</si>
  <si>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</si>
  <si>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</si>
  <si>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</si>
  <si>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</si>
  <si>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</si>
  <si>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</si>
  <si>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</si>
  <si>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</si>
  <si>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</si>
  <si>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</si>
  <si>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</si>
  <si>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</si>
  <si>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</si>
  <si>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</si>
  <si>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</si>
  <si>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</si>
  <si>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</si>
  <si>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</si>
  <si>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</si>
  <si>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</si>
  <si>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</si>
  <si>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</si>
  <si>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</si>
  <si>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</si>
  <si>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</si>
  <si>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</si>
  <si>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</si>
  <si>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</si>
  <si>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</si>
  <si>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</si>
  <si>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</si>
  <si>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</si>
  <si>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</si>
  <si>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</si>
  <si>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</si>
  <si>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</si>
  <si>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</si>
  <si>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</si>
  <si>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</si>
  <si>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</si>
  <si>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</si>
  <si>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</si>
  <si>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</si>
  <si>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</si>
  <si>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</si>
  <si>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</si>
  <si>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</si>
  <si>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</si>
  <si>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</si>
  <si>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</si>
  <si>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</si>
  <si>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</si>
  <si>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</si>
  <si>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</si>
  <si>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</si>
  <si>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</si>
  <si>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</si>
  <si>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</si>
  <si>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</si>
  <si>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</si>
  <si>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</si>
  <si>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</si>
  <si>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</si>
  <si>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</si>
  <si>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</si>
  <si>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</si>
  <si>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</si>
  <si>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</si>
  <si>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</si>
  <si>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</si>
  <si>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</si>
  <si>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</si>
  <si>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</si>
  <si>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</si>
  <si>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</si>
  <si>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</si>
  <si>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</si>
  <si>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</si>
  <si>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</si>
  <si>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</si>
  <si>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</si>
  <si>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</si>
  <si>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</si>
  <si>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</si>
  <si>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</si>
  <si>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</si>
  <si>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</si>
  <si>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</si>
  <si>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</si>
  <si>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</si>
  <si>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</si>
  <si>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</si>
  <si>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</si>
  <si>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</si>
  <si>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</si>
  <si>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</si>
  <si>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</si>
  <si>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</si>
  <si>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</si>
  <si>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</si>
  <si>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</si>
  <si>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</si>
  <si>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</si>
  <si>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</si>
  <si>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</si>
  <si>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</si>
  <si>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</si>
  <si>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</si>
  <si>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</si>
  <si>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</si>
  <si>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</si>
  <si>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</si>
  <si>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</si>
  <si>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</si>
  <si>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</si>
  <si>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</si>
  <si>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</si>
  <si>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</si>
  <si>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</si>
  <si>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</si>
  <si>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</si>
  <si>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</si>
  <si>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</si>
  <si>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</si>
  <si>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</si>
  <si>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</si>
  <si>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</si>
  <si>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</si>
  <si>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</si>
  <si>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</si>
  <si>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</si>
  <si>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</si>
  <si>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</si>
  <si>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</si>
  <si>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</si>
  <si>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</si>
  <si>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</si>
  <si>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</si>
  <si>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</si>
  <si>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</si>
  <si>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</si>
  <si>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</si>
  <si>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</si>
  <si>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</si>
  <si>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</si>
  <si>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</si>
  <si>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</si>
  <si>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</si>
  <si>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</si>
  <si>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</si>
  <si>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</si>
  <si>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</si>
  <si>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</si>
  <si>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</si>
  <si>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</si>
  <si>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</si>
  <si>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</si>
  <si>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</si>
  <si>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</si>
  <si>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</si>
  <si>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</si>
  <si>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</si>
  <si>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</si>
  <si>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</si>
  <si>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</si>
  <si>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</si>
  <si>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</si>
  <si>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</si>
  <si>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</si>
  <si>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</si>
  <si>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</si>
  <si>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</si>
  <si>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</si>
  <si>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</si>
  <si>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</si>
  <si>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</si>
  <si>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</si>
  <si>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</si>
  <si>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</si>
  <si>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</si>
  <si>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</si>
  <si>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</si>
  <si>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</si>
  <si>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</si>
  <si>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</si>
  <si>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</si>
  <si>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</si>
  <si>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</si>
  <si>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</si>
  <si>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</si>
  <si>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</si>
  <si>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</si>
  <si>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</si>
  <si>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</si>
  <si>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</si>
  <si>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</si>
  <si>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</si>
  <si>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</si>
  <si>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</si>
  <si>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</si>
  <si>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</si>
  <si>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</si>
  <si>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</si>
  <si>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</si>
  <si>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</si>
  <si>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</si>
  <si>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</si>
  <si>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</si>
  <si>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</si>
  <si>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</si>
  <si>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</si>
  <si>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</si>
  <si>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</si>
  <si>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</si>
  <si>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</si>
  <si>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</si>
  <si>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</si>
  <si>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</si>
  <si>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</si>
  <si>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</si>
  <si>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</si>
  <si>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</si>
  <si>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</si>
  <si>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</si>
  <si>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</si>
  <si>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</si>
  <si>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</si>
  <si>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</si>
  <si>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</si>
  <si>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</si>
  <si>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</si>
  <si>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</si>
  <si>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</si>
  <si>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</si>
  <si>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</si>
  <si>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</si>
  <si>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</si>
  <si>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</si>
  <si>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</si>
  <si>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</si>
  <si>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</si>
  <si>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</si>
  <si>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</si>
  <si>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</si>
  <si>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</si>
  <si>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</si>
  <si>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</si>
  <si>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</si>
  <si>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</si>
  <si>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</si>
  <si>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</si>
  <si>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</si>
  <si>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</si>
  <si>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</si>
  <si>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</si>
  <si>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</si>
  <si>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</si>
  <si>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</si>
  <si>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</si>
  <si>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</si>
  <si>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</si>
  <si>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</si>
  <si>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</si>
  <si>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</si>
  <si>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</si>
  <si>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</si>
  <si>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</si>
  <si>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</si>
  <si>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</si>
  <si>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</si>
  <si>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</si>
  <si>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</si>
  <si>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</si>
  <si>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</si>
  <si>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</si>
  <si>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</si>
  <si>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</si>
  <si>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</si>
  <si>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</si>
  <si>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</si>
  <si>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</si>
  <si>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</si>
  <si>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</si>
  <si>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</si>
  <si>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</si>
  <si>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</si>
  <si>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</si>
  <si>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</si>
  <si>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</si>
  <si>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</si>
  <si>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</si>
  <si>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</si>
  <si>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</si>
  <si>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</si>
  <si>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</si>
  <si>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</si>
  <si>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</si>
  <si>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</si>
  <si>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</si>
  <si>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</si>
  <si>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</si>
  <si>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</si>
  <si>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</si>
  <si>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</si>
  <si>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</si>
  <si>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</si>
  <si>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</si>
  <si>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</si>
  <si>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</si>
  <si>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</si>
  <si>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</si>
  <si>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</si>
  <si>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</si>
  <si>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</si>
  <si>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</si>
  <si>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</si>
  <si>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</si>
  <si>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</si>
  <si>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</si>
  <si>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</si>
  <si>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</si>
  <si>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</si>
  <si>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</si>
  <si>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</si>
  <si>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</si>
  <si>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</si>
  <si>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</si>
  <si>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</si>
  <si>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</si>
  <si>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</si>
  <si>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</si>
  <si>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</si>
  <si>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</si>
  <si>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</si>
  <si>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</si>
  <si>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</si>
  <si>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</si>
  <si>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</si>
  <si>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</si>
  <si>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</si>
  <si>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</si>
  <si>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</si>
  <si>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</si>
  <si>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</si>
  <si>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</si>
  <si>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</si>
  <si>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</si>
  <si>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</si>
  <si>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</si>
  <si>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</si>
  <si>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</si>
  <si>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</si>
  <si>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</si>
  <si>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</si>
  <si>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</si>
  <si>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</si>
  <si>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</si>
  <si>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</si>
  <si>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</si>
  <si>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</si>
  <si>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</si>
  <si>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</si>
  <si>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</si>
  <si>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</si>
  <si>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</si>
  <si>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</si>
  <si>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</si>
  <si>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</si>
  <si>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</si>
  <si>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</si>
  <si>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</si>
  <si>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</si>
  <si>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</si>
  <si>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</si>
  <si>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</si>
  <si>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</si>
  <si>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</si>
  <si>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</si>
  <si>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</si>
  <si>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</si>
  <si>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</si>
  <si>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</si>
  <si>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</si>
  <si>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</si>
  <si>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</si>
  <si>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</si>
  <si>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</si>
  <si>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</si>
  <si>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</si>
  <si>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</si>
  <si>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</si>
  <si>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</si>
  <si>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</si>
  <si>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</si>
  <si>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</si>
  <si>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</si>
  <si>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</si>
  <si>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</si>
  <si>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</si>
  <si>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</si>
  <si>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</si>
  <si>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</si>
  <si>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</si>
  <si>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</si>
  <si>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</si>
  <si>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</si>
  <si>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</si>
  <si>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</si>
  <si>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</si>
  <si>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</si>
  <si>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</si>
  <si>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</si>
  <si>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</si>
  <si>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</si>
  <si>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</si>
  <si>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</si>
  <si>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</si>
  <si>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</si>
  <si>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</si>
  <si>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</si>
  <si>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</si>
  <si>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</si>
  <si>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</si>
  <si>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</si>
  <si>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</si>
  <si>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</si>
  <si>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</si>
  <si>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</si>
  <si>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</si>
  <si>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</si>
  <si>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</si>
  <si>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</si>
  <si>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</si>
  <si>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</si>
  <si>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</si>
  <si>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</si>
  <si>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</si>
  <si>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</si>
  <si>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</si>
  <si>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</si>
  <si>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</si>
  <si>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</si>
  <si>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</si>
  <si>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</si>
  <si>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</si>
  <si>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</si>
  <si>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</si>
  <si>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</si>
  <si>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</si>
  <si>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</si>
  <si>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</si>
  <si>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</si>
  <si>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</si>
  <si>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</si>
  <si>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</si>
  <si>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</si>
  <si>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</si>
  <si>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</si>
  <si>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</si>
  <si>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</si>
  <si>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</si>
  <si>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</si>
  <si>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</si>
  <si>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</si>
  <si>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</si>
  <si>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</si>
  <si>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</si>
  <si>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</si>
  <si>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</si>
  <si>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</si>
  <si>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</si>
  <si>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</si>
  <si>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</si>
  <si>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</si>
  <si>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</si>
  <si>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</si>
  <si>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</si>
  <si>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</si>
  <si>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</si>
  <si>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</si>
  <si>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</si>
  <si>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</si>
  <si>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</si>
  <si>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</si>
  <si>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</si>
  <si>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</si>
  <si>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</si>
  <si>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</si>
  <si>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</si>
  <si>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</si>
  <si>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</si>
  <si>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</si>
  <si>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</si>
  <si>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</si>
  <si>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</si>
  <si>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</si>
  <si>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</si>
  <si>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</si>
  <si>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</si>
  <si>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</si>
  <si>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</si>
  <si>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</si>
  <si>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</si>
  <si>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</si>
  <si>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</si>
  <si>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</si>
  <si>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</si>
  <si>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</si>
  <si>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</si>
  <si>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</si>
  <si>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</si>
  <si>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</si>
  <si>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</si>
  <si>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</si>
  <si>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</si>
  <si>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</si>
  <si>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</si>
  <si>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</si>
  <si>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</si>
  <si>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</si>
  <si>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</si>
  <si>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</si>
  <si>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</si>
  <si>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</si>
  <si>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</si>
  <si>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</si>
  <si>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</si>
  <si>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</si>
  <si>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</si>
  <si>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</si>
  <si>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</si>
  <si>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</si>
  <si>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</si>
  <si>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</si>
  <si>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</si>
  <si>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</si>
  <si>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</si>
  <si>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</si>
  <si>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</si>
  <si>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</si>
  <si>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</si>
  <si>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</si>
  <si>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</si>
  <si>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</si>
  <si>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</si>
  <si>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</si>
  <si>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</si>
  <si>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</si>
  <si>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</si>
  <si>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</si>
  <si>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</si>
  <si>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</si>
  <si>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</si>
  <si>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</si>
  <si>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</si>
  <si>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</si>
  <si>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</si>
  <si>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</si>
  <si>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</si>
  <si>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</si>
  <si>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</si>
  <si>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</si>
  <si>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</si>
  <si>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</si>
  <si>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</si>
  <si>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</si>
  <si>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</si>
  <si>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</si>
  <si>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</si>
  <si>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</si>
  <si>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</si>
  <si>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</si>
  <si>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</si>
  <si>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</si>
  <si>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</si>
  <si>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</si>
  <si>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</si>
  <si>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</si>
  <si>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</si>
  <si>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</si>
  <si>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</si>
  <si>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</si>
  <si>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</si>
  <si>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</si>
  <si>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</si>
  <si>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</si>
  <si>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</si>
  <si>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</si>
  <si>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</si>
  <si>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</si>
  <si>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</si>
  <si>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</si>
  <si>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</si>
  <si>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</si>
  <si>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</si>
  <si>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</si>
  <si>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</si>
  <si>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</si>
  <si>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</si>
  <si>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</si>
  <si>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</si>
  <si>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</si>
  <si>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</si>
  <si>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</si>
  <si>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</si>
  <si>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</si>
  <si>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</si>
  <si>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</si>
  <si>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</si>
  <si>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</si>
  <si>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</si>
  <si>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</si>
  <si>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</si>
  <si>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</si>
  <si>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</si>
  <si>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</si>
  <si>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</si>
  <si>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</si>
  <si>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</si>
  <si>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</si>
  <si>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</si>
  <si>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</si>
  <si>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</si>
  <si>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</si>
  <si>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</si>
  <si>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</si>
  <si>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</si>
  <si>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</si>
  <si>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</si>
  <si>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</si>
  <si>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</si>
  <si>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</si>
  <si>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</si>
  <si>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</si>
  <si>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</si>
  <si>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</si>
  <si>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</si>
  <si>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</si>
  <si>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</si>
  <si>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</si>
  <si>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</si>
  <si>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</si>
  <si>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</si>
  <si>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</si>
  <si>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</si>
  <si>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</si>
  <si>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</si>
  <si>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</si>
  <si>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</si>
  <si>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</si>
  <si>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</si>
  <si>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</si>
  <si>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</si>
  <si>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</si>
  <si>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</si>
  <si>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</si>
  <si>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</si>
  <si>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</si>
  <si>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</si>
  <si>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</si>
  <si>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</si>
  <si>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</si>
  <si>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</si>
  <si>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</si>
  <si>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</si>
  <si>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</si>
  <si>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</si>
  <si>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</si>
  <si>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</si>
  <si>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</si>
  <si>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</si>
  <si>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</si>
  <si>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</si>
  <si>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</si>
  <si>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</si>
  <si>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</si>
  <si>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</si>
  <si>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</si>
  <si>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</si>
  <si>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</si>
  <si>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</si>
  <si>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</si>
  <si>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</si>
  <si>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</si>
  <si>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</si>
  <si>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</si>
  <si>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</si>
  <si>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</si>
  <si>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</si>
  <si>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</si>
  <si>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</si>
  <si>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</si>
  <si>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</si>
  <si>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</si>
  <si>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</si>
  <si>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</si>
  <si>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</si>
  <si>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</si>
  <si>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</si>
  <si>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</si>
  <si>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</si>
  <si>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</si>
  <si>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</si>
  <si>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</si>
  <si>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</si>
  <si>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</si>
  <si>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</si>
  <si>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</si>
  <si>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</si>
  <si>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</si>
  <si>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</si>
  <si>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</si>
  <si>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</si>
  <si>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</si>
  <si>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</si>
  <si>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</si>
  <si>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</si>
  <si>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</si>
  <si>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</si>
  <si>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</si>
  <si>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</si>
  <si>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</si>
  <si>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</si>
  <si>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</si>
  <si>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</si>
  <si>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</si>
  <si>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</si>
  <si>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</si>
  <si>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</si>
  <si>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</si>
  <si>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</si>
  <si>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</si>
  <si>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</si>
  <si>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</si>
  <si>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</si>
  <si>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</si>
  <si>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</si>
  <si>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</si>
  <si>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</si>
  <si>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</si>
  <si>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</si>
  <si>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</si>
  <si>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</si>
  <si>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</si>
  <si>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</si>
  <si>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</si>
  <si>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</si>
  <si>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</si>
  <si>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</si>
  <si>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</si>
  <si>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</si>
  <si>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</si>
  <si>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</si>
  <si>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</si>
  <si>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</si>
  <si>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</si>
  <si>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</si>
  <si>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</si>
  <si>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</si>
  <si>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</si>
  <si>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</si>
  <si>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</si>
  <si>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</si>
  <si>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</si>
  <si>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</si>
  <si>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</si>
  <si>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</si>
  <si>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</si>
  <si>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</si>
  <si>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</si>
  <si>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</si>
  <si>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</si>
  <si>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</si>
  <si>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</si>
  <si>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</si>
  <si>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</si>
  <si>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</si>
  <si>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</si>
  <si>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</si>
  <si>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</si>
  <si>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</si>
  <si>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</si>
  <si>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</si>
  <si>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</si>
  <si>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</si>
  <si>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</si>
  <si>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</si>
  <si>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</si>
  <si>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</si>
  <si>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</si>
  <si>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</si>
  <si>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</si>
  <si>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</si>
  <si>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</si>
  <si>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</si>
  <si>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</si>
  <si>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</si>
  <si>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</si>
  <si>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</si>
  <si>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</si>
  <si>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</si>
  <si>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</si>
  <si>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</si>
  <si>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</si>
  <si>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</si>
  <si>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</si>
  <si>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</si>
  <si>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</si>
  <si>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</si>
  <si>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</si>
  <si>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</si>
  <si>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</si>
  <si>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</si>
  <si>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</si>
  <si>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</si>
  <si>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</si>
  <si>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</si>
  <si>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</si>
  <si>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</si>
  <si>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</si>
  <si>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</si>
  <si>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</si>
  <si>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</si>
  <si>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</si>
  <si>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</si>
  <si>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</si>
  <si>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</si>
  <si>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</si>
  <si>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</si>
  <si>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</si>
  <si>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</si>
  <si>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</si>
  <si>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</si>
  <si>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</si>
  <si>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</si>
  <si>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</si>
  <si>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</si>
  <si>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</si>
  <si>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</si>
  <si>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</si>
  <si>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</si>
  <si>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</si>
  <si>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</si>
  <si>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</si>
  <si>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</si>
  <si>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</si>
  <si>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</si>
  <si>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</si>
  <si>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</si>
  <si>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</si>
  <si>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</si>
  <si>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</si>
  <si>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</si>
  <si>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</si>
  <si>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</si>
  <si>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</si>
  <si>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</si>
  <si>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</si>
  <si>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</si>
  <si>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</si>
  <si>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</si>
  <si>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</si>
  <si>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</si>
  <si>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</si>
  <si>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</si>
  <si>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</si>
  <si>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</si>
  <si>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</si>
  <si>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</si>
  <si>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</si>
  <si>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</si>
  <si>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</si>
  <si>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</si>
  <si>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</si>
  <si>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</si>
  <si>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</si>
  <si>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</si>
  <si>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</si>
  <si>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</si>
  <si>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</si>
  <si>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</si>
  <si>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</si>
  <si>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</si>
  <si>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</si>
  <si>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</si>
  <si>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</si>
  <si>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</si>
  <si>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</si>
  <si>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</si>
  <si>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</si>
  <si>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</si>
  <si>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</si>
  <si>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</si>
  <si>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</si>
  <si>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</si>
  <si>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</si>
  <si>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</si>
  <si>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</si>
  <si>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</si>
  <si>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</si>
  <si>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</si>
  <si>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</si>
  <si>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</si>
  <si>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</si>
  <si>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</si>
  <si>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</si>
  <si>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</si>
  <si>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</si>
  <si>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</si>
  <si>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</si>
  <si>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</si>
  <si>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</si>
  <si>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</si>
  <si>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</si>
  <si>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</si>
  <si>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</si>
  <si>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</si>
  <si>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</si>
  <si>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</si>
  <si>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</si>
  <si>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</si>
  <si>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</si>
  <si>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</si>
  <si>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</si>
  <si>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</si>
  <si>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</si>
  <si>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</si>
  <si>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</si>
  <si>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</si>
  <si>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</si>
  <si>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</si>
  <si>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</si>
  <si>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</si>
  <si>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</si>
  <si>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</si>
  <si>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</si>
  <si>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</si>
  <si>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</si>
  <si>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</si>
  <si>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</si>
  <si>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</si>
  <si>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</si>
  <si>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</si>
  <si>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</si>
  <si>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</si>
  <si>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</si>
  <si>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</si>
  <si>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</si>
  <si>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</si>
  <si>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</si>
  <si>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</si>
  <si>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</si>
  <si>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</si>
  <si>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</si>
  <si>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</si>
  <si>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</si>
  <si>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</si>
  <si>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</si>
  <si>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</si>
  <si>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</si>
  <si>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</si>
  <si>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</si>
  <si>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</si>
  <si>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</si>
  <si>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</si>
  <si>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</si>
  <si>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</si>
  <si>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</si>
  <si>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</si>
  <si>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</si>
  <si>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</si>
  <si>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</si>
  <si>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</si>
  <si>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</si>
  <si>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</si>
  <si>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</si>
  <si>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</si>
  <si>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</si>
  <si>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</si>
  <si>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</si>
  <si>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</si>
  <si>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</si>
  <si>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</si>
  <si>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</si>
  <si>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</si>
  <si>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</si>
  <si>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</si>
  <si>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</si>
  <si>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</si>
  <si>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</si>
  <si>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</si>
  <si>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</si>
  <si>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</si>
  <si>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</si>
  <si>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</si>
  <si>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</si>
  <si>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</si>
  <si>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</si>
  <si>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</si>
  <si>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</si>
  <si>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</si>
  <si>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</si>
  <si>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</si>
  <si>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</si>
  <si>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</si>
  <si>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</si>
  <si>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</si>
  <si>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</si>
  <si>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</si>
  <si>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</si>
  <si>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</si>
  <si>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</si>
  <si>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</si>
  <si>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</si>
  <si>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</si>
  <si>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</si>
  <si>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</si>
  <si>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</si>
  <si>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</si>
  <si>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</si>
  <si>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</si>
  <si>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</si>
  <si>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</si>
  <si>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</si>
  <si>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</si>
  <si>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</si>
  <si>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</si>
  <si>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</si>
  <si>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</si>
  <si>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</si>
  <si>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</si>
  <si>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</si>
  <si>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</si>
  <si>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</si>
  <si>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</si>
  <si>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</si>
  <si>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</si>
  <si>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</si>
  <si>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</si>
  <si>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</si>
  <si>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</si>
  <si>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</si>
  <si>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</si>
  <si>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</si>
  <si>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</si>
  <si>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</si>
  <si>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</si>
  <si>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</si>
  <si>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</si>
  <si>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</si>
  <si>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</si>
  <si>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</si>
  <si>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</si>
  <si>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</si>
  <si>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</si>
  <si>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</si>
  <si>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</si>
  <si>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</si>
  <si>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</si>
  <si>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</si>
  <si>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</si>
  <si>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</si>
  <si>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</si>
  <si>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</si>
  <si>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</si>
  <si>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</si>
  <si>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</si>
  <si>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</si>
  <si>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</si>
  <si>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</si>
  <si>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</si>
  <si>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</si>
  <si>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</si>
  <si>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</si>
  <si>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</si>
  <si>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</si>
  <si>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</si>
  <si>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</si>
  <si>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</si>
  <si>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</si>
  <si>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</si>
  <si>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</si>
  <si>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</si>
  <si>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</si>
  <si>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</si>
  <si>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</si>
  <si>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</si>
  <si>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</si>
  <si>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</si>
  <si>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</si>
  <si>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</si>
  <si>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</si>
  <si>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</si>
  <si>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</si>
  <si>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</si>
  <si>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</si>
  <si>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</si>
  <si>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</si>
  <si>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</si>
  <si>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</si>
  <si>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</si>
  <si>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</si>
  <si>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</si>
  <si>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</si>
  <si>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</si>
  <si>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</si>
  <si>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</si>
  <si>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</si>
  <si>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</si>
  <si>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</si>
  <si>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</si>
  <si>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</si>
  <si>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</si>
  <si>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</si>
  <si>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</si>
  <si>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</si>
  <si>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</si>
  <si>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</si>
  <si>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</si>
  <si>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</si>
  <si>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</si>
  <si>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</si>
  <si>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</si>
  <si>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</si>
  <si>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</si>
  <si>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</si>
  <si>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</si>
  <si>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</si>
  <si>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</si>
  <si>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</si>
  <si>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</si>
  <si>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</si>
  <si>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</si>
  <si>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</si>
  <si>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</si>
  <si>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</si>
  <si>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</si>
  <si>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</si>
  <si>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</si>
  <si>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</si>
  <si>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</si>
  <si>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</si>
  <si>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</si>
  <si>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</si>
  <si>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</si>
  <si>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</si>
  <si>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</si>
  <si>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</si>
  <si>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</si>
  <si>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</si>
  <si>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</si>
  <si>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</si>
  <si>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</si>
  <si>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</si>
  <si>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</si>
  <si>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</si>
  <si>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</si>
  <si>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</si>
  <si>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</si>
  <si>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</si>
  <si>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</si>
  <si>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</si>
  <si>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</si>
  <si>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</si>
  <si>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</si>
  <si>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</si>
  <si>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</si>
  <si>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</si>
  <si>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</si>
  <si>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</si>
  <si>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</si>
  <si>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</si>
  <si>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</si>
  <si>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</si>
  <si>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</si>
  <si>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</si>
  <si>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</si>
  <si>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</si>
  <si>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</si>
  <si>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</si>
  <si>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</si>
  <si>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</si>
  <si>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</si>
  <si>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</si>
  <si>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</si>
  <si>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</si>
  <si>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</si>
  <si>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</si>
  <si>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</si>
  <si>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</si>
  <si>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</si>
  <si>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</si>
  <si>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</si>
  <si>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</si>
  <si>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</si>
  <si>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</si>
  <si>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</si>
  <si>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</si>
  <si>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</si>
  <si>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</si>
  <si>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</si>
  <si>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</si>
  <si>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</si>
  <si>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</si>
  <si>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</si>
  <si>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</si>
  <si>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</si>
  <si>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</si>
  <si>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</si>
  <si>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</si>
  <si>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</si>
  <si>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</si>
  <si>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</si>
  <si>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</si>
  <si>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</si>
  <si>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</si>
  <si>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</si>
  <si>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</si>
  <si>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</si>
  <si>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</si>
  <si>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</si>
  <si>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</si>
  <si>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</si>
  <si>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</si>
  <si>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</si>
  <si>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</si>
  <si>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</si>
  <si>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</si>
  <si>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</si>
  <si>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</si>
  <si>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</si>
  <si>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</si>
  <si>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</si>
  <si>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</si>
  <si>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</si>
  <si>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</si>
  <si>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</si>
  <si>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</si>
  <si>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</si>
  <si>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</si>
  <si>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</si>
  <si>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</si>
  <si>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</si>
  <si>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</si>
  <si>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</si>
  <si>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</si>
  <si>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</si>
  <si>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</si>
  <si>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</si>
  <si>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</si>
  <si>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</si>
  <si>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</si>
  <si>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</si>
  <si>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</si>
  <si>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</si>
  <si>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</si>
  <si>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</si>
  <si>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</si>
  <si>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</si>
  <si>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</si>
  <si>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</si>
  <si>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</si>
  <si>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</si>
  <si>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</si>
  <si>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</si>
  <si>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</si>
  <si>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</si>
  <si>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</si>
  <si>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</si>
  <si>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</si>
  <si>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</si>
  <si>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</si>
  <si>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</si>
  <si>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</si>
  <si>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</si>
  <si>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</si>
  <si>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</si>
  <si>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</si>
  <si>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</si>
  <si>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</si>
  <si>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</si>
  <si>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</si>
  <si>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</si>
  <si>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</si>
  <si>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</si>
  <si>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</si>
  <si>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</si>
  <si>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</si>
  <si>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</si>
  <si>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</si>
  <si>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</si>
  <si>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</si>
  <si>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</si>
  <si>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</si>
  <si>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</si>
  <si>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</si>
  <si>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</si>
  <si>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</si>
  <si>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</si>
  <si>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</si>
  <si>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</si>
  <si>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</si>
  <si>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</si>
  <si>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</si>
  <si>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</si>
  <si>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</si>
  <si>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</si>
  <si>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</si>
  <si>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</si>
  <si>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</si>
  <si>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</si>
  <si>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</si>
  <si>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</si>
  <si>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</si>
  <si>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</si>
  <si>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</si>
  <si>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</si>
  <si>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</si>
  <si>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</si>
  <si>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</si>
  <si>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</si>
  <si>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</si>
  <si>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</si>
  <si>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</si>
  <si>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</si>
  <si>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</si>
  <si>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</si>
  <si>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</si>
  <si>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</si>
  <si>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</si>
  <si>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</si>
  <si>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</si>
  <si>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</si>
  <si>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</si>
  <si>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</si>
  <si>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</si>
  <si>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</si>
  <si>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</si>
  <si>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</si>
  <si>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</si>
  <si>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</si>
  <si>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</si>
  <si>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</si>
  <si>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</si>
  <si>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</si>
  <si>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</si>
  <si>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</si>
  <si>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</si>
  <si>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</si>
  <si>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</si>
  <si>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</si>
  <si>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</si>
  <si>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</si>
  <si>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</si>
  <si>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</si>
  <si>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</si>
  <si>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</si>
  <si>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</si>
  <si>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</si>
  <si>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</si>
  <si>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</si>
  <si>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</si>
  <si>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</si>
  <si>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</si>
  <si>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</si>
  <si>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</si>
  <si>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</si>
  <si>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</si>
  <si>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</si>
  <si>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</si>
  <si>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</si>
  <si>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</si>
  <si>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</si>
  <si>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</si>
  <si>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</si>
  <si>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</si>
  <si>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</si>
  <si>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</si>
  <si>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</si>
  <si>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</si>
  <si>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</si>
  <si>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</si>
  <si>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</si>
  <si>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</si>
  <si>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</si>
  <si>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</si>
  <si>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</si>
  <si>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</si>
  <si>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</si>
  <si>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</si>
  <si>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</si>
  <si>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</si>
  <si>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</si>
  <si>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</si>
  <si>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</si>
  <si>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</si>
  <si>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</si>
  <si>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</si>
  <si>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</si>
  <si>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</si>
  <si>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</si>
  <si>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</si>
  <si>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</si>
  <si>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</si>
  <si>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</si>
  <si>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</si>
  <si>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</si>
  <si>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</si>
  <si>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</si>
  <si>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</si>
  <si>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</si>
  <si>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</si>
  <si>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</si>
  <si>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</si>
  <si>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</si>
  <si>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</si>
  <si>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</si>
  <si>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</si>
  <si>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</si>
  <si>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</si>
  <si>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</si>
  <si>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</si>
  <si>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</si>
  <si>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</si>
  <si>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</si>
  <si>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</si>
  <si>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</si>
  <si>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</si>
  <si>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</si>
  <si>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</si>
  <si>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</si>
  <si>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</si>
  <si>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</si>
  <si>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</si>
  <si>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</si>
  <si>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</si>
  <si>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</si>
  <si>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</si>
  <si>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</si>
  <si>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</si>
  <si>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</si>
  <si>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</si>
  <si>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</si>
  <si>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</si>
  <si>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</si>
  <si>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</si>
  <si>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</si>
  <si>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</si>
  <si>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</si>
  <si>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</si>
  <si>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</si>
  <si>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</si>
  <si>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</si>
  <si>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</si>
  <si>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</si>
  <si>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</si>
  <si>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</si>
  <si>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</si>
  <si>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</si>
  <si>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</si>
  <si>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</si>
  <si>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</si>
  <si>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</si>
  <si>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</si>
  <si>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</si>
  <si>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</si>
  <si>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</si>
  <si>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</si>
  <si>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</si>
  <si>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</si>
  <si>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</si>
  <si>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</si>
  <si>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</si>
  <si>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</si>
  <si>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</si>
  <si>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</si>
  <si>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</si>
  <si>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</si>
  <si>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</si>
  <si>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</si>
  <si>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</si>
  <si>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</si>
  <si>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</si>
  <si>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</si>
  <si>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</si>
  <si>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</si>
  <si>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</si>
  <si>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</si>
  <si>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</si>
  <si>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</si>
  <si>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</si>
  <si>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</si>
  <si>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</si>
  <si>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</si>
  <si>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</si>
  <si>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</si>
  <si>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</si>
  <si>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</si>
  <si>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</si>
  <si>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</si>
  <si>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</si>
  <si>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</si>
  <si>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</si>
  <si>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</si>
  <si>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</si>
  <si>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</si>
  <si>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</si>
  <si>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</si>
  <si>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</si>
  <si>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</si>
  <si>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</si>
  <si>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</si>
  <si>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</si>
  <si>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</si>
  <si>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</si>
  <si>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</si>
  <si>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</si>
  <si>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</si>
  <si>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</si>
  <si>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</si>
  <si>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</si>
  <si>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</si>
  <si>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</si>
  <si>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</si>
  <si>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</si>
  <si>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</si>
  <si>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</si>
  <si>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</si>
  <si>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</si>
  <si>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</si>
  <si>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</si>
  <si>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</si>
  <si>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</si>
  <si>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</si>
  <si>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</si>
  <si>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</si>
  <si>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</si>
  <si>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</si>
  <si>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</si>
  <si>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</si>
  <si>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</si>
  <si>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</si>
  <si>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</si>
  <si>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</si>
  <si>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</si>
  <si>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</si>
  <si>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</si>
  <si>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</si>
  <si>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</si>
  <si>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</si>
  <si>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</si>
  <si>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</si>
  <si>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</si>
  <si>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</si>
  <si>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</si>
  <si>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</si>
  <si>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</si>
  <si>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</si>
  <si>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</si>
  <si>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</si>
  <si>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</si>
  <si>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</si>
  <si>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</si>
  <si>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</si>
  <si>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</si>
  <si>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</si>
  <si>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</si>
  <si>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</si>
  <si>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</si>
  <si>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</si>
  <si>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</si>
  <si>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</si>
  <si>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</si>
  <si>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</si>
  <si>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</si>
  <si>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</si>
  <si>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</si>
  <si>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</si>
  <si>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</si>
  <si>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</si>
  <si>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</si>
  <si>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</si>
  <si>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</si>
  <si>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</si>
  <si>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</si>
  <si>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</si>
  <si>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</si>
  <si>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</si>
  <si>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</si>
  <si>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</si>
  <si>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</si>
  <si>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</si>
  <si>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</si>
  <si>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</si>
  <si>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</si>
  <si>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</si>
  <si>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</si>
  <si>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</si>
  <si>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</si>
  <si>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</si>
  <si>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</si>
  <si>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</si>
  <si>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</si>
  <si>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</si>
  <si>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</si>
  <si>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</si>
  <si>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</si>
  <si>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</si>
  <si>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</si>
  <si>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</si>
  <si>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</si>
  <si>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</si>
  <si>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</si>
  <si>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</si>
  <si>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</si>
  <si>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</si>
  <si>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</si>
  <si>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</si>
  <si>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</si>
  <si>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</si>
  <si>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</si>
  <si>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</si>
  <si>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</si>
  <si>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</si>
  <si>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</si>
  <si>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</si>
  <si>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</si>
  <si>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</si>
  <si>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</si>
  <si>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</si>
  <si>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</si>
  <si>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</si>
  <si>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</si>
  <si>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</si>
  <si>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</si>
  <si>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</si>
  <si>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</si>
  <si>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</si>
  <si>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</si>
  <si>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</si>
  <si>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</si>
  <si>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</si>
  <si>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</si>
  <si>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</si>
  <si>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</si>
  <si>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</si>
  <si>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</si>
  <si>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</si>
  <si>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</si>
  <si>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</si>
  <si>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</si>
  <si>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</si>
  <si>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</si>
  <si>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</si>
  <si>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</si>
  <si>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</si>
  <si>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</si>
  <si>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</si>
  <si>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</si>
  <si>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</si>
  <si>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</si>
  <si>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</si>
  <si>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</si>
  <si>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</si>
  <si>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</si>
  <si>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</si>
  <si>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</si>
  <si>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</si>
  <si>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</si>
  <si>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</si>
  <si>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</si>
  <si>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</si>
  <si>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</si>
  <si>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</si>
  <si>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</si>
  <si>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</si>
  <si>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</si>
  <si>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</si>
  <si>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</si>
  <si>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</si>
  <si>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</si>
  <si>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</si>
  <si>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</si>
  <si>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</si>
  <si>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</si>
  <si>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</si>
  <si>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</si>
  <si>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</si>
  <si>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</si>
  <si>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</si>
  <si>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</si>
  <si>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</si>
  <si>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</si>
  <si>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</si>
  <si>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</si>
  <si>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</si>
  <si>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</si>
  <si>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</si>
  <si>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</si>
  <si>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</si>
  <si>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</si>
  <si>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</si>
  <si>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</si>
  <si>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</si>
  <si>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</si>
  <si>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</si>
  <si>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</si>
  <si>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</si>
  <si>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</si>
  <si>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</si>
  <si>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</si>
  <si>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</si>
  <si>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</si>
  <si>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</si>
  <si>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</si>
  <si>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</si>
  <si>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</si>
  <si>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</si>
  <si>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</si>
  <si>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</si>
  <si>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</si>
  <si>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</si>
  <si>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</si>
  <si>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</si>
  <si>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</si>
  <si>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</si>
  <si>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</si>
  <si>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</si>
  <si>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</si>
  <si>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</si>
  <si>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</si>
  <si>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</si>
  <si>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</si>
  <si>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</si>
  <si>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</si>
  <si>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</si>
  <si>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</si>
  <si>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</si>
  <si>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</si>
  <si>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</si>
  <si>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</si>
  <si>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</si>
  <si>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</si>
  <si>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</si>
  <si>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</si>
  <si>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</si>
  <si>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</si>
  <si>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</si>
  <si>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</si>
  <si>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</si>
  <si>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</si>
  <si>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</si>
  <si>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</si>
  <si>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</si>
  <si>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</si>
  <si>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</si>
  <si>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</si>
  <si>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</si>
  <si>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</si>
  <si>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</si>
  <si>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</si>
  <si>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</si>
  <si>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</si>
  <si>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</si>
  <si>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</si>
  <si>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</si>
  <si>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</si>
  <si>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</si>
  <si>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</si>
  <si>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</si>
  <si>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</si>
  <si>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</si>
  <si>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</si>
  <si>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</si>
  <si>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</si>
  <si>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</si>
  <si>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</si>
  <si>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</si>
  <si>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</si>
  <si>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</si>
  <si>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</si>
  <si>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</si>
  <si>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</si>
  <si>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</si>
  <si>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</si>
  <si>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</si>
  <si>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</si>
  <si>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</si>
  <si>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</si>
  <si>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</si>
  <si>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</si>
  <si>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</si>
  <si>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</si>
  <si>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</si>
  <si>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</si>
  <si>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</si>
  <si>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</si>
  <si>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</si>
  <si>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</si>
  <si>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</si>
  <si>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</si>
  <si>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</si>
  <si>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</si>
  <si>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</si>
  <si>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</si>
  <si>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</si>
  <si>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</si>
  <si>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</si>
  <si>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</si>
  <si>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</si>
  <si>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</si>
  <si>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</si>
  <si>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</si>
  <si>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</si>
  <si>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</si>
  <si>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</si>
  <si>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</si>
  <si>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</si>
  <si>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</si>
  <si>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</si>
  <si>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</si>
  <si>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</si>
  <si>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</si>
  <si>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</si>
  <si>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</si>
  <si>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</si>
  <si>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</si>
  <si>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</si>
  <si>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</si>
  <si>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</si>
  <si>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</si>
  <si>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</si>
  <si>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</si>
  <si>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</si>
  <si>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</si>
  <si>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</si>
  <si>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</si>
  <si>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</si>
  <si>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</si>
  <si>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</si>
  <si>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</si>
  <si>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</si>
  <si>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</si>
  <si>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</si>
  <si>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</si>
  <si>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</si>
  <si>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</si>
  <si>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</si>
  <si>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</si>
  <si>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</si>
  <si>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</si>
  <si>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</si>
  <si>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</si>
  <si>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</si>
  <si>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</si>
  <si>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</si>
  <si>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</si>
  <si>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</si>
  <si>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</si>
  <si>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</si>
  <si>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</si>
  <si>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</si>
  <si>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</si>
  <si>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</si>
  <si>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</si>
  <si>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</si>
  <si>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</si>
  <si>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</si>
  <si>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</si>
  <si>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</si>
  <si>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</si>
  <si>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</si>
  <si>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</si>
  <si>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</si>
  <si>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</si>
  <si>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</si>
  <si>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</si>
  <si>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</si>
  <si>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</si>
  <si>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</si>
  <si>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</si>
  <si>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</si>
  <si>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</si>
  <si>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</si>
  <si>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</si>
  <si>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</si>
  <si>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</si>
  <si>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</si>
  <si>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</si>
  <si>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</si>
  <si>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</si>
  <si>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</si>
  <si>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</si>
  <si>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</si>
  <si>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</si>
  <si>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</si>
  <si>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</si>
  <si>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</si>
  <si>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</si>
  <si>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</si>
  <si>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</si>
  <si>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</si>
  <si>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</si>
  <si>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</si>
  <si>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</si>
  <si>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</si>
  <si>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</si>
  <si>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</si>
  <si>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</si>
  <si>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</si>
  <si>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</si>
  <si>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</si>
  <si>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</si>
  <si>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</si>
  <si>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</si>
  <si>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</si>
  <si>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</si>
  <si>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</si>
  <si>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</si>
  <si>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</si>
  <si>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</si>
  <si>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</si>
  <si>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</si>
  <si>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</si>
  <si>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</si>
  <si>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</si>
  <si>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</si>
  <si>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</si>
  <si>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</si>
  <si>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</si>
  <si>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</si>
  <si>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</si>
  <si>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</si>
  <si>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</si>
  <si>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</si>
  <si>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</si>
  <si>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</si>
  <si>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</si>
  <si>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</si>
  <si>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</si>
  <si>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</si>
  <si>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</si>
  <si>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</si>
  <si>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</si>
  <si>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</si>
  <si>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</si>
  <si>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</si>
  <si>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</si>
  <si>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</si>
  <si>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</si>
  <si>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</si>
  <si>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</si>
  <si>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</si>
  <si>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</si>
  <si>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</si>
  <si>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</si>
  <si>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</si>
  <si>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</si>
  <si>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</si>
  <si>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</si>
  <si>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</si>
  <si>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</si>
  <si>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</si>
  <si>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</si>
  <si>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</si>
  <si>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</si>
  <si>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</si>
  <si>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</si>
  <si>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</si>
  <si>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</si>
  <si>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</si>
  <si>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</si>
  <si>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</si>
  <si>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</si>
  <si>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</si>
  <si>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</si>
  <si>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</si>
  <si>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</si>
  <si>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</si>
  <si>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</si>
  <si>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</si>
  <si>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</si>
  <si>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</si>
  <si>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</si>
  <si>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</si>
  <si>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</si>
  <si>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</si>
  <si>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</si>
  <si>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</si>
  <si>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</si>
  <si>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</si>
  <si>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</si>
  <si>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</si>
  <si>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</si>
  <si>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</si>
  <si>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</si>
  <si>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</si>
  <si>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</si>
  <si>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</si>
  <si>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</si>
  <si>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</si>
  <si>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</si>
  <si>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</si>
  <si>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</si>
  <si>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</si>
  <si>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</si>
  <si>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</si>
  <si>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</si>
  <si>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</si>
  <si>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</si>
  <si>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</si>
  <si>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</si>
  <si>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</si>
  <si>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</si>
  <si>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</si>
  <si>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</si>
  <si>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</si>
  <si>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</si>
  <si>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</si>
  <si>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</si>
  <si>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</si>
  <si>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</si>
  <si>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</si>
  <si>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</si>
  <si>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</si>
  <si>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</si>
  <si>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</si>
  <si>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</si>
  <si>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</si>
  <si>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</si>
  <si>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</si>
  <si>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</si>
  <si>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</si>
  <si>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</si>
  <si>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</si>
  <si>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</si>
  <si>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</si>
  <si>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</si>
  <si>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</si>
  <si>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</si>
  <si>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</si>
  <si>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</si>
  <si>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</si>
  <si>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</si>
  <si>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</si>
  <si>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</si>
  <si>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</si>
  <si>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</si>
  <si>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</si>
  <si>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</si>
  <si>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</si>
  <si>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</si>
  <si>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</si>
  <si>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</si>
  <si>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</si>
  <si>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</si>
  <si>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</si>
  <si>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</si>
  <si>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</si>
  <si>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</si>
  <si>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</si>
  <si>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</si>
  <si>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</si>
  <si>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</si>
  <si>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</si>
  <si>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</si>
  <si>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</si>
  <si>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</si>
  <si>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</si>
  <si>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</si>
  <si>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</si>
  <si>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</si>
  <si>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</si>
  <si>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</si>
  <si>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</si>
  <si>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</si>
  <si>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</si>
  <si>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</si>
  <si>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</si>
  <si>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</si>
  <si>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</si>
  <si>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</si>
  <si>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</si>
  <si>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</si>
  <si>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</si>
  <si>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</si>
  <si>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</si>
  <si>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</si>
  <si>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</si>
  <si>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</si>
  <si>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</si>
  <si>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</si>
  <si>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</si>
  <si>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</si>
  <si>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</si>
  <si>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</si>
  <si>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</si>
  <si>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</si>
  <si>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</si>
  <si>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</si>
  <si>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</si>
  <si>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</si>
  <si>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</si>
  <si>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</si>
  <si>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</si>
  <si>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</si>
  <si>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</si>
  <si>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</si>
  <si>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</si>
  <si>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</si>
  <si>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</si>
  <si>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</si>
  <si>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</si>
  <si>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</si>
  <si>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</si>
  <si>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</si>
  <si>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</si>
  <si>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</si>
  <si>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</si>
  <si>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</si>
  <si>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</si>
  <si>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</si>
  <si>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</si>
  <si>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</si>
  <si>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</si>
  <si>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</si>
  <si>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</si>
  <si>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</si>
  <si>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</si>
  <si>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</si>
  <si>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</si>
  <si>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</si>
  <si>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</si>
  <si>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</si>
  <si>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</si>
  <si>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</si>
  <si>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</si>
  <si>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</si>
  <si>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</si>
  <si>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</si>
  <si>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</si>
  <si>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</si>
  <si>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</si>
  <si>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</si>
  <si>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</si>
  <si>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</si>
  <si>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</si>
  <si>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</si>
  <si>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</si>
  <si>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</si>
  <si>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</si>
  <si>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</si>
  <si>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</si>
  <si>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</si>
  <si>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</si>
  <si>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</si>
  <si>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</si>
  <si>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</si>
  <si>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</si>
  <si>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</si>
  <si>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</si>
  <si>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</si>
  <si>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</si>
  <si>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</si>
  <si>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</si>
  <si>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</si>
  <si>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</si>
  <si>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</si>
  <si>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</si>
  <si>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</si>
  <si>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</si>
  <si>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</si>
  <si>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</si>
  <si>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</si>
  <si>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</si>
  <si>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</si>
  <si>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</si>
  <si>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</si>
  <si>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</si>
  <si>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</si>
  <si>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</si>
  <si>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</si>
  <si>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</si>
  <si>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</si>
  <si>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</si>
  <si>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</si>
  <si>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</si>
  <si>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</si>
  <si>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</si>
  <si>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</si>
  <si>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</si>
  <si>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</si>
  <si>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</si>
  <si>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</si>
  <si>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</si>
  <si>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</si>
  <si>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</si>
  <si>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</si>
  <si>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</si>
  <si>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</si>
  <si>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</si>
  <si>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</si>
  <si>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</si>
  <si>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</si>
  <si>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</si>
  <si>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</si>
  <si>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</si>
  <si>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</si>
  <si>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</si>
  <si>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</si>
  <si>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</si>
  <si>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</si>
  <si>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</si>
  <si>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</si>
  <si>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</si>
  <si>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</si>
  <si>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</si>
  <si>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</si>
  <si>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</si>
  <si>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</si>
  <si>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</si>
  <si>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</si>
  <si>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</si>
  <si>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</si>
  <si>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</si>
  <si>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</si>
  <si>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</si>
  <si>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</si>
  <si>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</si>
  <si>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</si>
  <si>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</si>
  <si>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</si>
  <si>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</si>
  <si>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</si>
  <si>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</si>
  <si>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</si>
  <si>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</si>
  <si>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</si>
  <si>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</si>
  <si>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</si>
  <si>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</si>
  <si>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</si>
  <si>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</si>
  <si>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</si>
  <si>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</si>
  <si>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</si>
  <si>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</si>
  <si>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</si>
  <si>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</si>
  <si>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</si>
  <si>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</si>
  <si>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</si>
  <si>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</si>
  <si>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</si>
  <si>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</si>
  <si>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</si>
  <si>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</si>
  <si>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</si>
  <si>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</si>
  <si>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</si>
  <si>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</si>
  <si>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</si>
  <si>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</si>
  <si>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</si>
  <si>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</si>
  <si>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</si>
  <si>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</si>
  <si>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</si>
  <si>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</si>
  <si>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</si>
  <si>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</si>
  <si>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</si>
  <si>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</si>
  <si>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</si>
  <si>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</si>
  <si>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</si>
  <si>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</si>
  <si>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</si>
  <si>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</si>
  <si>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</si>
  <si>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</si>
  <si>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</si>
  <si>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</si>
  <si>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</si>
  <si>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</si>
  <si>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</si>
  <si>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</si>
  <si>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</si>
  <si>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</si>
  <si>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</si>
  <si>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</si>
  <si>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</si>
  <si>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</si>
  <si>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</si>
  <si>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</si>
  <si>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</si>
  <si>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</si>
  <si>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</si>
  <si>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</si>
  <si>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</si>
  <si>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</si>
  <si>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</si>
  <si>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</si>
  <si>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</si>
  <si>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</si>
  <si>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</si>
  <si>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</si>
  <si>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</si>
  <si>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</si>
  <si>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</si>
  <si>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</si>
  <si>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</si>
  <si>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</si>
  <si>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</si>
  <si>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</si>
  <si>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</si>
  <si>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</si>
  <si>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</si>
  <si>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</si>
  <si>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</si>
  <si>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</si>
  <si>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</si>
  <si>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</si>
  <si>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</si>
  <si>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</si>
  <si>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</si>
  <si>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</si>
  <si>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</si>
  <si>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</si>
  <si>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</si>
  <si>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</si>
  <si>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</si>
  <si>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</si>
  <si>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</si>
  <si>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</si>
  <si>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</si>
  <si>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</si>
  <si>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</si>
  <si>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</si>
  <si>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</si>
  <si>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</si>
  <si>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</si>
  <si>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</si>
  <si>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</si>
  <si>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</si>
  <si>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</si>
  <si>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</si>
  <si>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</si>
  <si>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</si>
  <si>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</si>
  <si>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</si>
  <si>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</si>
  <si>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</si>
  <si>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</si>
  <si>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</si>
  <si>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</si>
  <si>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</si>
  <si>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</si>
  <si>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</si>
  <si>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</si>
  <si>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</si>
  <si>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</si>
  <si>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</si>
  <si>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</si>
  <si>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</si>
  <si>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</si>
  <si>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</si>
  <si>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</si>
  <si>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</si>
  <si>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</si>
  <si>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</si>
  <si>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</si>
  <si>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</si>
  <si>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</si>
  <si>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</si>
  <si>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</si>
  <si>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</si>
  <si>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</si>
  <si>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</si>
  <si>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</si>
  <si>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</si>
  <si>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</si>
  <si>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</si>
  <si>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</si>
  <si>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</si>
  <si>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</si>
  <si>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</si>
  <si>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</si>
  <si>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</si>
  <si>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</si>
  <si>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</si>
  <si>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</si>
  <si>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</si>
  <si>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</si>
  <si>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</si>
  <si>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</si>
  <si>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</si>
  <si>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</si>
  <si>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</si>
  <si>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</si>
  <si>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</si>
  <si>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</si>
  <si>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</si>
  <si>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</si>
  <si>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</si>
  <si>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</si>
  <si>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</si>
  <si>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</si>
  <si>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</si>
  <si>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</si>
  <si>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</si>
  <si>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</si>
  <si>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</si>
  <si>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</si>
  <si>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</si>
  <si>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</si>
  <si>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</si>
  <si>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</si>
  <si>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</si>
  <si>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</si>
  <si>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</si>
  <si>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</si>
  <si>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</si>
  <si>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</si>
  <si>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</si>
  <si>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</si>
  <si>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</si>
  <si>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</si>
  <si>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</si>
  <si>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</si>
  <si>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</si>
  <si>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</si>
  <si>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</si>
  <si>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</si>
  <si>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</si>
  <si>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</si>
  <si>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</si>
  <si>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</si>
  <si>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</si>
  <si>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</si>
  <si>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</si>
  <si>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</si>
  <si>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</si>
  <si>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</si>
  <si>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</si>
  <si>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</si>
  <si>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</si>
  <si>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</si>
  <si>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</si>
  <si>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</si>
  <si>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</si>
  <si>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</si>
  <si>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</si>
  <si>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</si>
  <si>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</si>
  <si>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</si>
  <si>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</si>
  <si>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</si>
  <si>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</si>
  <si>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</si>
  <si>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</si>
  <si>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</si>
  <si>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</si>
  <si>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</si>
  <si>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</si>
  <si>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</si>
  <si>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</si>
  <si>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</si>
  <si>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</si>
  <si>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</si>
  <si>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</si>
  <si>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</si>
  <si>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</si>
  <si>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</si>
  <si>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</si>
  <si>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</si>
  <si>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</si>
  <si>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</si>
  <si>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</si>
  <si>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</si>
  <si>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</si>
  <si>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</si>
  <si>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</si>
  <si>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</si>
  <si>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</si>
  <si>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</si>
  <si>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</si>
  <si>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</si>
  <si>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</si>
  <si>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</si>
  <si>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</si>
  <si>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</si>
  <si>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</si>
  <si>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</si>
  <si>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</si>
  <si>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</si>
  <si>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</si>
  <si>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</si>
  <si>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</si>
  <si>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</si>
  <si>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</si>
  <si>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</si>
  <si>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</si>
  <si>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</si>
  <si>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</si>
  <si>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</si>
  <si>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</si>
  <si>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</si>
  <si>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</si>
  <si>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</si>
  <si>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</si>
  <si>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</si>
  <si>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</si>
  <si>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</si>
  <si>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</si>
  <si>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</si>
  <si>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</si>
  <si>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</si>
  <si>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</si>
  <si>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</si>
  <si>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</si>
  <si>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</si>
  <si>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</si>
  <si>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</si>
  <si>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</si>
  <si>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</si>
  <si>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</si>
  <si>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</si>
  <si>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</si>
  <si>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</si>
  <si>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</si>
  <si>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</si>
  <si>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</si>
  <si>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</si>
  <si>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</si>
  <si>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</si>
  <si>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</si>
  <si>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</si>
  <si>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</si>
  <si>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</si>
  <si>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</si>
  <si>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</si>
  <si>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</si>
  <si>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</si>
  <si>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</si>
  <si>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</si>
  <si>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</si>
  <si>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</si>
  <si>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</si>
  <si>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</si>
  <si>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</si>
  <si>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</si>
  <si>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</si>
  <si>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</si>
  <si>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</si>
  <si>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</si>
  <si>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</si>
  <si>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</si>
  <si>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</si>
  <si>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</si>
  <si>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</si>
  <si>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</si>
  <si>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</si>
  <si>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</si>
  <si>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</si>
  <si>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</si>
  <si>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</si>
  <si>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</si>
  <si>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</si>
  <si>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</si>
  <si>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</si>
  <si>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</si>
  <si>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</si>
  <si>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</si>
  <si>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</si>
  <si>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</si>
  <si>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</si>
  <si>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</si>
  <si>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</si>
  <si>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</si>
  <si>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</si>
  <si>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</si>
  <si>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</si>
  <si>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</si>
  <si>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</si>
  <si>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</si>
  <si>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</si>
  <si>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</si>
  <si>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</si>
  <si>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</si>
  <si>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</si>
  <si>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</si>
  <si>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</si>
  <si>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</si>
  <si>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</si>
  <si>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</si>
  <si>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</si>
  <si>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</si>
  <si>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</si>
  <si>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</si>
  <si>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</si>
  <si>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</si>
  <si>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</si>
  <si>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</si>
  <si>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</si>
  <si>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</si>
  <si>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</si>
  <si>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</si>
  <si>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</si>
  <si>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</si>
  <si>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</si>
  <si>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</si>
  <si>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</si>
  <si>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</si>
  <si>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</si>
  <si>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</si>
  <si>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</si>
  <si>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</si>
  <si>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</si>
  <si>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</si>
  <si>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</si>
  <si>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</si>
  <si>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</si>
  <si>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</si>
  <si>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</si>
  <si>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</si>
  <si>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</si>
  <si>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</si>
  <si>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</si>
  <si>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</si>
  <si>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</si>
  <si>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</si>
  <si>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</si>
  <si>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</si>
  <si>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</si>
  <si>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</si>
  <si>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</si>
  <si>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</si>
  <si>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</si>
  <si>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</si>
  <si>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</si>
  <si>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</si>
  <si>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</si>
  <si>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</si>
  <si>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</si>
  <si>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</si>
  <si>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</si>
  <si>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</si>
  <si>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</si>
  <si>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</si>
  <si>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</si>
  <si>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</si>
  <si>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</si>
  <si>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</si>
  <si>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</si>
  <si>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</si>
  <si>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</si>
  <si>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</si>
  <si>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</si>
  <si>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</si>
  <si>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</si>
  <si>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</si>
  <si>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</si>
  <si>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</si>
  <si>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</si>
  <si>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</si>
  <si>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</si>
  <si>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</si>
  <si>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</si>
  <si>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</si>
  <si>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</si>
  <si>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</si>
  <si>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</si>
  <si>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</si>
  <si>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</si>
  <si>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</si>
  <si>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</si>
  <si>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</si>
  <si>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</si>
  <si>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</si>
  <si>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</si>
  <si>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</si>
  <si>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</si>
  <si>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</si>
  <si>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</si>
  <si>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</si>
  <si>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</si>
  <si>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</si>
  <si>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</si>
  <si>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</si>
  <si>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</si>
  <si>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</si>
  <si>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</si>
  <si>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</si>
  <si>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</si>
  <si>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</si>
  <si>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</si>
  <si>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</si>
  <si>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</si>
  <si>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</si>
  <si>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</si>
  <si>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</si>
  <si>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</si>
  <si>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</si>
  <si>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</si>
  <si>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</si>
  <si>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</si>
  <si>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</si>
  <si>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</si>
  <si>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</si>
  <si>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</si>
  <si>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</si>
  <si>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</si>
  <si>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</si>
  <si>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</si>
  <si>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</si>
  <si>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</si>
  <si>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</si>
  <si>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</si>
  <si>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</si>
  <si>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</si>
  <si>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</si>
  <si>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</si>
  <si>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</si>
  <si>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</si>
  <si>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</si>
  <si>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</si>
  <si>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</si>
  <si>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</si>
  <si>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</si>
  <si>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</si>
  <si>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</si>
  <si>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</si>
  <si>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</si>
  <si>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</si>
  <si>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</si>
  <si>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</si>
  <si>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</si>
  <si>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</si>
  <si>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</si>
  <si>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</si>
  <si>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</si>
  <si>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</si>
  <si>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</si>
  <si>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</si>
  <si>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</si>
  <si>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</si>
  <si>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</si>
  <si>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</si>
  <si>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</si>
  <si>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</si>
  <si>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</si>
  <si>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</si>
  <si>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</si>
  <si>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</si>
  <si>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</si>
  <si>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</si>
  <si>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</si>
  <si>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</si>
  <si>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</si>
  <si>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</si>
  <si>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</si>
  <si>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</si>
  <si>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</si>
  <si>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</si>
  <si>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</si>
  <si>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</si>
  <si>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</si>
  <si>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</si>
  <si>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</si>
  <si>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</si>
  <si>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</si>
  <si>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</si>
  <si>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</si>
  <si>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</si>
  <si>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</si>
  <si>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</si>
  <si>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</si>
  <si>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</si>
  <si>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</si>
  <si>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</si>
  <si>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</si>
  <si>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</si>
  <si>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</si>
  <si>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</si>
  <si>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</si>
  <si>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</si>
  <si>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</si>
  <si>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</si>
  <si>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</si>
  <si>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</si>
  <si>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</si>
  <si>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</si>
  <si>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</si>
  <si>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</si>
  <si>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</si>
  <si>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</si>
  <si>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</si>
  <si>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</si>
  <si>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</si>
  <si>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</si>
  <si>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</si>
  <si>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</si>
  <si>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</si>
  <si>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</si>
  <si>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</si>
  <si>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</si>
  <si>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</si>
  <si>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</si>
  <si>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</si>
  <si>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</si>
  <si>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</si>
  <si>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</si>
  <si>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</si>
  <si>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</si>
  <si>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</si>
  <si>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</si>
  <si>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</si>
  <si>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</si>
  <si>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</si>
  <si>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</si>
  <si>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</si>
  <si>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</si>
  <si>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</si>
  <si>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</si>
  <si>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</si>
  <si>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</si>
  <si>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</si>
  <si>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</si>
  <si>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</si>
  <si>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</si>
  <si>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</si>
  <si>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</si>
  <si>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</si>
  <si>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</si>
  <si>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</si>
  <si>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</si>
  <si>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</si>
  <si>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</si>
  <si>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</si>
  <si>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</si>
  <si>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</si>
  <si>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</si>
  <si>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</si>
  <si>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</si>
  <si>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</si>
  <si>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</si>
  <si>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</si>
  <si>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</si>
  <si>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</si>
  <si>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</si>
  <si>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</si>
  <si>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</si>
  <si>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</si>
  <si>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</si>
  <si>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</si>
  <si>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</si>
  <si>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</si>
  <si>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</si>
  <si>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</si>
  <si>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</si>
  <si>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</si>
  <si>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</si>
  <si>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</si>
  <si>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</si>
  <si>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</si>
  <si>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</si>
  <si>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</si>
  <si>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</si>
  <si>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</si>
  <si>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</si>
  <si>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</si>
  <si>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</si>
  <si>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</si>
  <si>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</si>
  <si>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</si>
  <si>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</si>
  <si>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</si>
  <si>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</si>
  <si>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</si>
  <si>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</si>
  <si>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</si>
  <si>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</si>
  <si>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</si>
  <si>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</si>
  <si>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</si>
  <si>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</si>
  <si>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</si>
  <si>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</si>
  <si>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</si>
  <si>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</si>
  <si>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</si>
  <si>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</si>
  <si>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</si>
  <si>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</si>
  <si>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</si>
  <si>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</si>
  <si>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</si>
  <si>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</si>
  <si>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</si>
  <si>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</si>
  <si>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</si>
  <si>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</si>
  <si>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</si>
  <si>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</si>
  <si>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</si>
  <si>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</si>
  <si>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</si>
  <si>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</si>
  <si>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</si>
  <si>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</si>
  <si>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</si>
  <si>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</si>
  <si>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</si>
  <si>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</si>
  <si>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</si>
  <si>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</si>
  <si>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</si>
  <si>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</si>
  <si>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</si>
  <si>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</si>
  <si>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</si>
  <si>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</si>
  <si>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</si>
  <si>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</si>
  <si>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</si>
  <si>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</si>
  <si>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</si>
  <si>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</si>
  <si>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</si>
  <si>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</si>
  <si>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</si>
  <si>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</si>
  <si>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</si>
  <si>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</si>
  <si>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</si>
  <si>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</si>
  <si>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</si>
  <si>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</si>
  <si>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</si>
  <si>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</si>
  <si>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</si>
  <si>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</si>
  <si>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</si>
  <si>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</si>
  <si>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</si>
  <si>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</si>
  <si>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</si>
  <si>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</si>
  <si>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</si>
  <si>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</si>
  <si>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</si>
  <si>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</si>
  <si>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</si>
  <si>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</si>
  <si>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</si>
  <si>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</si>
  <si>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</si>
  <si>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</si>
  <si>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</si>
  <si>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</si>
  <si>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</si>
  <si>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</si>
  <si>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</si>
  <si>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</si>
  <si>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</si>
  <si>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</si>
  <si>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</si>
  <si>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</si>
  <si>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</si>
  <si>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</si>
  <si>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</si>
  <si>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</si>
  <si>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</si>
  <si>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</si>
  <si>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</si>
  <si>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</si>
  <si>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</si>
  <si>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</si>
  <si>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</si>
  <si>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</si>
  <si>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</si>
  <si>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</si>
  <si>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</si>
  <si>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</si>
  <si>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</si>
  <si>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</si>
  <si>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</si>
  <si>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</si>
  <si>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</si>
  <si>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</si>
  <si>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</si>
  <si>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</si>
  <si>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</si>
  <si>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</si>
  <si>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</si>
  <si>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</si>
  <si>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</si>
  <si>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</si>
  <si>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</si>
  <si>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</si>
  <si>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</si>
  <si>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</si>
  <si>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</si>
  <si>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</si>
  <si>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</si>
  <si>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</si>
  <si>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</si>
  <si>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</si>
  <si>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</si>
  <si>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</si>
  <si>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</si>
  <si>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</si>
  <si>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</si>
  <si>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</si>
  <si>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</si>
  <si>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</si>
  <si>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</si>
  <si>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</si>
  <si>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</si>
  <si>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</si>
  <si>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</si>
  <si>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</si>
  <si>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</si>
  <si>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</si>
  <si>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</si>
  <si>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</si>
  <si>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</si>
  <si>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</si>
  <si>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</si>
  <si>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</si>
  <si>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</si>
  <si>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</si>
  <si>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</si>
  <si>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</si>
  <si>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</si>
  <si>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</si>
  <si>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</si>
  <si>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</si>
  <si>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</si>
  <si>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</si>
  <si>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</si>
  <si>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</si>
  <si>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</si>
  <si>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</si>
  <si>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</si>
  <si>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</si>
  <si>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</si>
  <si>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</si>
  <si>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</si>
  <si>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</si>
  <si>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</si>
  <si>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</si>
  <si>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</si>
  <si>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</si>
  <si>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</si>
  <si>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</si>
  <si>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</si>
  <si>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</si>
  <si>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</si>
  <si>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</si>
  <si>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</si>
  <si>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</si>
  <si>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</si>
  <si>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</si>
  <si>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</si>
  <si>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</si>
  <si>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</si>
  <si>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</si>
  <si>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</si>
  <si>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</si>
  <si>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</si>
  <si>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</si>
  <si>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</si>
  <si>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</si>
  <si>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</si>
  <si>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</si>
  <si>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</si>
  <si>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</si>
  <si>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</si>
  <si>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</si>
  <si>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</si>
  <si>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</si>
  <si>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</si>
  <si>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</si>
  <si>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</si>
  <si>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</si>
  <si>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</si>
  <si>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</si>
  <si>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</si>
  <si>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</si>
  <si>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</si>
  <si>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</si>
  <si>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</si>
  <si>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</si>
  <si>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</si>
  <si>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</si>
  <si>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</si>
  <si>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</si>
  <si>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</si>
  <si>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</si>
  <si>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</si>
  <si>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</si>
  <si>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</si>
  <si>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</si>
  <si>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</si>
  <si>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</si>
  <si>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</si>
  <si>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</si>
  <si>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</si>
  <si>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</si>
  <si>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</si>
  <si>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</si>
  <si>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</si>
  <si>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</si>
  <si>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</si>
  <si>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</si>
  <si>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</si>
  <si>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</si>
  <si>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</si>
  <si>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</si>
  <si>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</si>
  <si>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</si>
  <si>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</si>
  <si>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</si>
  <si>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</si>
  <si>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</si>
  <si>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</si>
  <si>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</si>
  <si>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</si>
  <si>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</si>
  <si>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</si>
  <si>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</si>
  <si>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</si>
  <si>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</si>
  <si>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</si>
  <si>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</si>
  <si>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</si>
  <si>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</si>
  <si>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</si>
  <si>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</si>
  <si>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</si>
  <si>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</si>
  <si>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</si>
  <si>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</si>
  <si>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</si>
  <si>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</si>
  <si>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</si>
  <si>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</si>
  <si>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</si>
  <si>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</si>
  <si>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</si>
  <si>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</si>
  <si>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</si>
  <si>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</si>
  <si>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</si>
  <si>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</si>
  <si>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</si>
  <si>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</si>
  <si>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</si>
  <si>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</si>
  <si>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</si>
  <si>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</si>
  <si>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</si>
  <si>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</si>
  <si>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</si>
  <si>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</si>
  <si>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</si>
  <si>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</si>
  <si>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</si>
  <si>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</si>
  <si>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</si>
  <si>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</si>
  <si>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</si>
  <si>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</si>
  <si>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</si>
  <si>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</si>
  <si>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</si>
  <si>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</si>
  <si>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</si>
  <si>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</si>
  <si>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</si>
  <si>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</si>
  <si>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</si>
  <si>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</si>
  <si>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</si>
  <si>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</si>
  <si>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</si>
  <si>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</si>
  <si>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</si>
  <si>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</si>
  <si>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</si>
  <si>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</si>
  <si>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</si>
  <si>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</si>
  <si>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</si>
  <si>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</si>
  <si>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</si>
  <si>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</si>
  <si>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</si>
  <si>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</si>
  <si>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</si>
  <si>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</si>
  <si>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</si>
  <si>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</si>
  <si>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</si>
  <si>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</si>
  <si>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</si>
  <si>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</si>
  <si>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</si>
  <si>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</si>
  <si>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</si>
  <si>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</si>
  <si>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</si>
  <si>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</si>
  <si>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</si>
  <si>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</si>
  <si>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</si>
  <si>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</si>
  <si>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</si>
  <si>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</si>
  <si>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</si>
  <si>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</si>
  <si>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</si>
  <si>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</si>
  <si>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</si>
  <si>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</si>
  <si>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</si>
  <si>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</si>
  <si>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</si>
  <si>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</si>
  <si>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</si>
  <si>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</si>
  <si>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</si>
  <si>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</si>
  <si>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</si>
  <si>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</si>
  <si>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</si>
  <si>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</si>
  <si>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</si>
  <si>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</si>
  <si>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</si>
  <si>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</si>
  <si>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</si>
  <si>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</si>
  <si>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</si>
  <si>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</si>
  <si>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</si>
  <si>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</si>
  <si>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</si>
  <si>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</si>
  <si>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</si>
  <si>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</si>
  <si>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</si>
  <si>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</si>
  <si>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</si>
  <si>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</si>
  <si>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</si>
  <si>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</si>
  <si>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</si>
  <si>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</si>
  <si>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</si>
  <si>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</si>
  <si>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</si>
  <si>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</si>
  <si>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</si>
  <si>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</si>
  <si>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</si>
  <si>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</si>
  <si>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</si>
  <si>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</si>
  <si>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</si>
  <si>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</si>
  <si>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</si>
  <si>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</si>
  <si>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</si>
  <si>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</si>
  <si>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</si>
  <si>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</si>
  <si>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</si>
  <si>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</si>
  <si>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</si>
  <si>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</si>
  <si>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</si>
  <si>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</si>
  <si>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</si>
  <si>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</si>
  <si>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</si>
  <si>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</si>
  <si>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</si>
  <si>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</si>
  <si>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</si>
  <si>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</si>
  <si>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</si>
  <si>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</si>
  <si>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</si>
  <si>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</si>
  <si>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</si>
  <si>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</si>
  <si>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</si>
  <si>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</si>
  <si>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</si>
  <si>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</si>
  <si>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</si>
  <si>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</si>
  <si>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</si>
  <si>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</si>
  <si>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</si>
  <si>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</si>
  <si>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</si>
  <si>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</si>
  <si>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</si>
  <si>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</si>
  <si>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</si>
  <si>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</si>
  <si>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</si>
  <si>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</si>
  <si>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</si>
  <si>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</si>
  <si>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</si>
  <si>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</si>
  <si>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</si>
  <si>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</si>
  <si>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</si>
  <si>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</si>
  <si>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</si>
  <si>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</si>
  <si>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</si>
  <si>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</si>
  <si>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</si>
  <si>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</si>
  <si>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</si>
  <si>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</si>
  <si>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</si>
  <si>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</si>
  <si>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</si>
  <si>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</si>
  <si>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</si>
  <si>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</si>
  <si>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</si>
  <si>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</si>
  <si>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</si>
  <si>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</si>
  <si>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</si>
  <si>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</si>
  <si>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</si>
  <si>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</si>
  <si>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</si>
  <si>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</si>
  <si>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</si>
  <si>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</si>
  <si>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</si>
  <si>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</si>
  <si>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</si>
  <si>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</si>
  <si>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</si>
  <si>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</si>
  <si>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</si>
  <si>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</si>
  <si>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</si>
  <si>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</si>
  <si>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</si>
  <si>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</si>
  <si>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</si>
  <si>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</si>
  <si>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</si>
  <si>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</si>
  <si>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</si>
  <si>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</si>
  <si>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</si>
  <si>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</si>
  <si>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</si>
  <si>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</si>
  <si>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</si>
  <si>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</si>
  <si>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</si>
  <si>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</si>
  <si>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</si>
  <si>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</si>
  <si>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</si>
  <si>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</si>
  <si>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</si>
  <si>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</si>
  <si>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</si>
  <si>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</si>
  <si>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</si>
  <si>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</si>
  <si>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</si>
  <si>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</si>
  <si>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</si>
  <si>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</si>
  <si>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</si>
  <si>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</si>
  <si>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</si>
  <si>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</si>
  <si>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</si>
  <si>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</si>
  <si>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</si>
  <si>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</si>
  <si>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</si>
  <si>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</si>
  <si>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</si>
  <si>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</si>
  <si>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</si>
  <si>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</si>
  <si>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</si>
  <si>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</si>
  <si>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</si>
  <si>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</si>
  <si>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</si>
  <si>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</si>
  <si>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</si>
  <si>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</si>
  <si>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</si>
  <si>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</si>
  <si>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</si>
  <si>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</si>
  <si>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</si>
  <si>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</si>
  <si>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</si>
  <si>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</si>
  <si>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</si>
  <si>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</si>
  <si>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</si>
  <si>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</si>
  <si>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</si>
  <si>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</si>
  <si>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</si>
  <si>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</si>
  <si>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</si>
  <si>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</si>
  <si>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</si>
  <si>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</si>
  <si>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</si>
  <si>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</si>
  <si>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</si>
  <si>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</si>
  <si>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</si>
  <si>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</si>
  <si>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</si>
  <si>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</si>
  <si>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</si>
  <si>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</si>
  <si>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</si>
  <si>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</si>
  <si>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</si>
  <si>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</si>
  <si>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</si>
  <si>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</si>
  <si>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</si>
  <si>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</si>
  <si>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</si>
  <si>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</si>
  <si>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</si>
  <si>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</si>
  <si>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</si>
  <si>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</si>
  <si>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</si>
  <si>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</si>
  <si>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</si>
  <si>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</si>
  <si>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</si>
  <si>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</si>
  <si>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</si>
  <si>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</si>
  <si>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</si>
  <si>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</si>
  <si>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</si>
  <si>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</si>
  <si>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</si>
  <si>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</si>
  <si>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</si>
  <si>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</si>
  <si>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</si>
  <si>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</si>
  <si>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</si>
  <si>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</si>
  <si>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</si>
  <si>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</si>
  <si>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</si>
  <si>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</si>
  <si>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</si>
  <si>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</si>
  <si>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</si>
  <si>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</si>
  <si>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</si>
  <si>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</si>
  <si>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</si>
  <si>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</si>
  <si>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</si>
  <si>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</si>
  <si>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</si>
  <si>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</si>
  <si>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</si>
  <si>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</si>
  <si>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</si>
  <si>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</si>
  <si>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</si>
  <si>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</si>
  <si>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</si>
  <si>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</si>
  <si>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</si>
  <si>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</si>
  <si>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</si>
  <si>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</si>
  <si>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</si>
  <si>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</si>
  <si>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</si>
  <si>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</si>
  <si>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</si>
  <si>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</si>
  <si>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</si>
  <si>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</si>
  <si>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</si>
  <si>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</si>
  <si>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</si>
  <si>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</si>
  <si>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</si>
  <si>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</si>
  <si>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</si>
  <si>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</si>
  <si>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</si>
  <si>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</si>
  <si>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</si>
  <si>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</si>
  <si>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</si>
  <si>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</si>
  <si>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</si>
  <si>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</si>
  <si>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</si>
  <si>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</si>
  <si>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</si>
  <si>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</si>
  <si>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</si>
  <si>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</si>
  <si>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</si>
  <si>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</si>
  <si>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</si>
  <si>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</si>
  <si>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</si>
  <si>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</si>
  <si>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</si>
  <si>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</si>
  <si>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</si>
  <si>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</si>
  <si>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</si>
  <si>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</si>
  <si>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</si>
  <si>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</si>
  <si>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</si>
  <si>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</si>
  <si>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</si>
  <si>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</si>
  <si>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</si>
  <si>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</si>
  <si>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</si>
  <si>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</si>
  <si>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</si>
  <si>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</si>
  <si>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</si>
  <si>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</si>
  <si>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</si>
  <si>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</si>
  <si>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</si>
  <si>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</si>
  <si>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</si>
  <si>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</si>
  <si>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</si>
  <si>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</si>
  <si>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</si>
  <si>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</si>
  <si>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</si>
  <si>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</si>
  <si>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</si>
  <si>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</si>
  <si>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</si>
  <si>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</si>
  <si>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</si>
  <si>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</si>
  <si>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</si>
  <si>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</si>
  <si>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</si>
  <si>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</si>
  <si>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</si>
  <si>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</si>
  <si>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</si>
  <si>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</si>
  <si>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</si>
  <si>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</si>
  <si>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</si>
  <si>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</si>
  <si>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</si>
  <si>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</si>
  <si>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</si>
  <si>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</si>
  <si>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</si>
  <si>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</si>
  <si>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</si>
  <si>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</si>
  <si>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</si>
  <si>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</si>
  <si>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</si>
  <si>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</si>
  <si>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</si>
  <si>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</si>
  <si>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</si>
  <si>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</si>
  <si>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</si>
  <si>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</si>
  <si>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</si>
  <si>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</si>
  <si>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</si>
  <si>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</si>
  <si>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</si>
  <si>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</si>
  <si>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</si>
  <si>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</si>
  <si>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</si>
  <si>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</si>
  <si>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</si>
  <si>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</si>
  <si>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</si>
  <si>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</si>
  <si>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</si>
  <si>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</si>
  <si>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</si>
  <si>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</si>
  <si>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</si>
  <si>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</si>
  <si>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</si>
  <si>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</si>
  <si>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</si>
  <si>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</si>
  <si>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</si>
  <si>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</si>
  <si>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</si>
  <si>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</si>
  <si>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</si>
  <si>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</si>
  <si>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</si>
  <si>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</si>
  <si>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</si>
  <si>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</si>
  <si>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</si>
  <si>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</si>
  <si>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</si>
  <si>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</si>
  <si>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</si>
  <si>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</si>
  <si>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</si>
  <si>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</si>
  <si>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</si>
  <si>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</si>
  <si>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</si>
  <si>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</si>
  <si>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</si>
  <si>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</si>
  <si>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</si>
  <si>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</si>
  <si>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</si>
  <si>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</si>
  <si>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</si>
  <si>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</si>
  <si>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</si>
  <si>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</si>
  <si>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</si>
  <si>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</si>
  <si>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</si>
  <si>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</si>
  <si>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</si>
  <si>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</si>
  <si>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</si>
  <si>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</si>
  <si>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</si>
  <si>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</si>
  <si>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</si>
  <si>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</si>
  <si>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</si>
  <si>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</si>
  <si>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</si>
  <si>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</si>
  <si>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</si>
  <si>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</si>
  <si>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</si>
  <si>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</si>
  <si>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</si>
  <si>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</si>
  <si>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</si>
  <si>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</si>
  <si>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</si>
  <si>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</si>
  <si>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</si>
  <si>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</si>
  <si>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</si>
  <si>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</si>
  <si>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</si>
  <si>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</si>
  <si>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</si>
  <si>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</si>
  <si>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</si>
  <si>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</si>
  <si>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</si>
  <si>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</si>
  <si>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</si>
  <si>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</si>
  <si>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</si>
  <si>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</si>
  <si>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</si>
  <si>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</si>
  <si>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</si>
  <si>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</si>
  <si>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</si>
  <si>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</si>
  <si>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</si>
  <si>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</si>
  <si>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</si>
  <si>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</si>
  <si>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</si>
  <si>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</si>
  <si>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</si>
  <si>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</si>
  <si>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</si>
  <si>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</si>
  <si>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</si>
  <si>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</si>
  <si>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</si>
  <si>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</si>
  <si>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</si>
  <si>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</si>
  <si>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</si>
  <si>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</si>
  <si>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</si>
  <si>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</si>
  <si>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</si>
  <si>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</si>
  <si>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</si>
  <si>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</si>
  <si>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</si>
  <si>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</si>
  <si>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</si>
  <si>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</si>
  <si>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</si>
  <si>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</si>
  <si>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</si>
  <si>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</si>
  <si>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</si>
  <si>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</si>
  <si>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</si>
  <si>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</si>
  <si>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</si>
  <si>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</si>
  <si>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</si>
  <si>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</si>
  <si>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</si>
  <si>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</si>
  <si>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</si>
  <si>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</si>
  <si>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</si>
  <si>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</si>
  <si>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</si>
  <si>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</si>
  <si>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</si>
  <si>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</si>
  <si>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</si>
  <si>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</si>
  <si>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</si>
  <si>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</si>
  <si>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</si>
  <si>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</si>
  <si>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</si>
  <si>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</si>
  <si>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</si>
  <si>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</si>
  <si>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</si>
  <si>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</si>
  <si>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</si>
  <si>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</si>
  <si>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</si>
  <si>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</si>
  <si>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</si>
  <si>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</si>
  <si>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</si>
  <si>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</si>
  <si>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</si>
  <si>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</si>
  <si>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</si>
  <si>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</si>
  <si>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</si>
  <si>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</si>
  <si>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</si>
  <si>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</si>
  <si>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</si>
  <si>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</si>
  <si>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</si>
  <si>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</si>
  <si>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</si>
  <si>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</si>
  <si>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</si>
  <si>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</si>
  <si>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</si>
  <si>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</si>
  <si>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</si>
  <si>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</si>
  <si>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</si>
  <si>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</si>
  <si>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</si>
  <si>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</si>
  <si>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</si>
  <si>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</si>
  <si>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</si>
  <si>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</si>
  <si>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</si>
  <si>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</si>
  <si>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</si>
  <si>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</si>
  <si>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</si>
  <si>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</si>
  <si>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</si>
  <si>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</si>
  <si>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</si>
  <si>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</si>
  <si>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</si>
  <si>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</si>
  <si>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</si>
  <si>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</si>
  <si>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</si>
  <si>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</si>
  <si>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</si>
  <si>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</si>
  <si>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</si>
  <si>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</si>
  <si>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</si>
  <si>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</si>
  <si>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</si>
  <si>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</si>
  <si>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</si>
  <si>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</si>
  <si>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</si>
  <si>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</si>
  <si>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</si>
  <si>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</si>
  <si>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</si>
  <si>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</si>
  <si>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</si>
  <si>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</si>
  <si>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</si>
  <si>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</si>
  <si>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</si>
  <si>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</si>
  <si>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</si>
  <si>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</si>
  <si>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</si>
  <si>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</si>
  <si>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</si>
  <si>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</si>
  <si>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</si>
  <si>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</si>
  <si>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</si>
  <si>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</si>
  <si>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</si>
  <si>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</si>
  <si>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</si>
  <si>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</si>
  <si>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</si>
  <si>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</si>
  <si>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</si>
  <si>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</si>
  <si>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</si>
  <si>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</si>
  <si>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</si>
  <si>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</si>
  <si>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</si>
  <si>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</si>
  <si>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</si>
  <si>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</si>
  <si>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</si>
  <si>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</si>
  <si>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</si>
  <si>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</si>
  <si>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</si>
  <si>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</si>
  <si>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</si>
  <si>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</si>
  <si>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</si>
  <si>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</si>
  <si>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</si>
  <si>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</si>
  <si>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</si>
  <si>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</si>
  <si>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</si>
  <si>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</si>
  <si>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</si>
  <si>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</si>
  <si>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</si>
  <si>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</si>
  <si>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</si>
  <si>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</si>
  <si>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</si>
  <si>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</si>
  <si>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</si>
  <si>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</si>
  <si>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</si>
  <si>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</si>
  <si>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</si>
  <si>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</si>
  <si>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</si>
  <si>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</si>
  <si>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</si>
  <si>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</si>
  <si>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</si>
  <si>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</si>
  <si>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</si>
  <si>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</si>
  <si>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</si>
  <si>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</si>
  <si>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</si>
  <si>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</si>
  <si>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</si>
  <si>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</si>
  <si>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</si>
  <si>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</si>
  <si>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</si>
  <si>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</si>
  <si>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</si>
  <si>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</si>
  <si>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</si>
  <si>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</si>
  <si>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</si>
  <si>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</si>
  <si>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</si>
  <si>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</si>
  <si>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</si>
  <si>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</si>
  <si>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</si>
  <si>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</si>
  <si>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</si>
  <si>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</si>
  <si>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</si>
  <si>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</si>
  <si>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</si>
  <si>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</si>
  <si>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</si>
  <si>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</si>
  <si>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</si>
  <si>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</si>
  <si>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</si>
  <si>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</si>
  <si>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</si>
  <si>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</si>
  <si>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</si>
  <si>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</si>
  <si>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</si>
  <si>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</si>
  <si>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</si>
  <si>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</si>
  <si>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</si>
  <si>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</si>
  <si>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</si>
  <si>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</si>
  <si>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</si>
  <si>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</si>
  <si>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</si>
  <si>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</si>
  <si>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</si>
  <si>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</si>
  <si>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</si>
  <si>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</si>
  <si>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</si>
  <si>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</si>
  <si>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</si>
  <si>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</si>
  <si>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</si>
  <si>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</si>
  <si>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</si>
  <si>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</si>
  <si>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</si>
  <si>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</si>
  <si>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</si>
  <si>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</si>
  <si>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</si>
  <si>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</si>
  <si>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</si>
  <si>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</si>
  <si>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</si>
  <si>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</si>
  <si>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</si>
  <si>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</si>
  <si>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</si>
  <si>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</si>
  <si>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</si>
  <si>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</si>
  <si>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</si>
  <si>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</si>
  <si>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</si>
  <si>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</si>
  <si>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</si>
  <si>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</si>
  <si>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</si>
  <si>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</si>
  <si>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</si>
  <si>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</si>
  <si>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</si>
  <si>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</si>
  <si>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</si>
  <si>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</si>
  <si>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</si>
  <si>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</si>
  <si>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</si>
  <si>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</si>
  <si>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</si>
  <si>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</si>
  <si>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</si>
  <si>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</si>
  <si>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</si>
  <si>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</si>
  <si>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</si>
  <si>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</si>
  <si>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</si>
  <si>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</si>
  <si>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</si>
  <si>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</si>
  <si>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</si>
  <si>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</si>
  <si>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</si>
  <si>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</si>
  <si>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</si>
  <si>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</si>
  <si>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</si>
  <si>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</si>
  <si>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</si>
  <si>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</si>
  <si>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</si>
  <si>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</si>
  <si>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</si>
  <si>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</si>
  <si>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</si>
  <si>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</si>
  <si>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</si>
  <si>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</si>
  <si>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</si>
  <si>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</si>
  <si>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</si>
  <si>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</si>
  <si>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</si>
  <si>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</si>
  <si>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</si>
  <si>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</si>
  <si>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</si>
  <si>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</si>
  <si>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</si>
  <si>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</si>
  <si>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</si>
  <si>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</si>
  <si>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</si>
  <si>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</si>
  <si>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</si>
  <si>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</si>
  <si>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</si>
  <si>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</si>
  <si>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</si>
  <si>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</si>
  <si>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</si>
  <si>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</si>
  <si>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</si>
  <si>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</si>
  <si>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</si>
  <si>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</si>
  <si>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</si>
  <si>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</si>
  <si>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</si>
  <si>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</si>
  <si>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</si>
  <si>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</si>
  <si>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</si>
  <si>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</si>
  <si>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</si>
  <si>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</si>
  <si>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</si>
  <si>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</si>
  <si>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</si>
  <si>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</si>
  <si>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</si>
  <si>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</si>
  <si>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</si>
  <si>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</si>
  <si>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</si>
  <si>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</si>
  <si>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</si>
  <si>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</si>
  <si>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</si>
  <si>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</si>
  <si>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</si>
  <si>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</si>
  <si>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</si>
  <si>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</si>
  <si>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</si>
  <si>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</si>
  <si>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</si>
  <si>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</si>
  <si>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</si>
  <si>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</si>
  <si>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</si>
  <si>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</si>
  <si>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</si>
  <si>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</si>
  <si>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</si>
  <si>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</si>
  <si>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</si>
  <si>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</si>
  <si>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</si>
  <si>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</si>
  <si>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</si>
  <si>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</si>
  <si>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</si>
  <si>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</si>
  <si>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</si>
  <si>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</si>
  <si>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</si>
  <si>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</si>
  <si>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</si>
  <si>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</si>
  <si>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</si>
  <si>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</si>
  <si>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</si>
  <si>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</si>
  <si>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</si>
  <si>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</si>
  <si>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</si>
  <si>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</si>
  <si>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</si>
  <si>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</si>
  <si>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</si>
  <si>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</si>
  <si>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</si>
  <si>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</si>
  <si>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</si>
  <si>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</si>
  <si>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</si>
  <si>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</si>
  <si>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</si>
  <si>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</si>
  <si>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</si>
  <si>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</si>
  <si>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</si>
  <si>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</si>
  <si>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</si>
  <si>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</si>
  <si>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</si>
  <si>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</si>
  <si>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</si>
  <si>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</si>
  <si>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</si>
  <si>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</si>
  <si>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</si>
  <si>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</si>
  <si>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</si>
  <si>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</si>
  <si>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</si>
  <si>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</si>
  <si>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</si>
  <si>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</si>
  <si>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</si>
  <si>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</si>
  <si>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</si>
  <si>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</si>
  <si>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</si>
  <si>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</si>
  <si>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</si>
  <si>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</si>
  <si>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</si>
  <si>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</si>
  <si>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</si>
  <si>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</si>
  <si>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</si>
  <si>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</si>
  <si>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</si>
  <si>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</si>
  <si>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</si>
  <si>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</si>
  <si>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</si>
  <si>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</si>
  <si>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</si>
  <si>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</si>
  <si>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</si>
  <si>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</si>
  <si>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</si>
  <si>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</si>
  <si>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</si>
  <si>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</si>
  <si>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</si>
  <si>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</si>
  <si>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</si>
  <si>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</si>
  <si>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</si>
  <si>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</si>
  <si>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</si>
  <si>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</si>
  <si>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</si>
  <si>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</si>
  <si>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</si>
  <si>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</si>
  <si>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</si>
  <si>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</si>
  <si>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</si>
  <si>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</si>
  <si>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</si>
  <si>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</si>
  <si>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</si>
  <si>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</si>
  <si>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</si>
  <si>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</si>
  <si>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</si>
  <si>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</si>
  <si>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</si>
  <si>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</si>
  <si>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</si>
  <si>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</si>
  <si>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</si>
  <si>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</si>
  <si>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</si>
  <si>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</si>
  <si>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</si>
  <si>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</si>
  <si>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</si>
  <si>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</si>
  <si>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</si>
  <si>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</si>
  <si>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</si>
  <si>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</si>
  <si>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</si>
  <si>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</si>
  <si>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</si>
  <si>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</si>
  <si>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</si>
  <si>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</si>
  <si>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</si>
  <si>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</si>
  <si>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</si>
  <si>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</si>
  <si>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</si>
  <si>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</si>
  <si>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</si>
  <si>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</si>
  <si>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</si>
  <si>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</si>
  <si>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</si>
  <si>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</si>
  <si>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</si>
  <si>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</si>
  <si>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</si>
  <si>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</si>
  <si>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</si>
  <si>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</si>
  <si>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</si>
  <si>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</si>
  <si>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</si>
  <si>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</si>
  <si>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</si>
  <si>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</si>
  <si>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</si>
  <si>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</si>
  <si>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</si>
  <si>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</si>
  <si>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</si>
  <si>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</si>
  <si>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</si>
  <si>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</si>
  <si>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</si>
  <si>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</si>
  <si>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</si>
  <si>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</si>
  <si>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</si>
  <si>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</si>
  <si>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</si>
  <si>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</si>
  <si>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</si>
  <si>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</si>
  <si>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</si>
  <si>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</si>
  <si>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</si>
  <si>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</si>
  <si>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</si>
  <si>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</si>
  <si>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</si>
  <si>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</si>
  <si>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</si>
  <si>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</si>
  <si>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</si>
  <si>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</si>
  <si>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</si>
  <si>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</si>
  <si>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</si>
  <si>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</si>
  <si>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</si>
  <si>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</si>
  <si>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</si>
  <si>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</si>
  <si>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</si>
  <si>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</si>
  <si>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</si>
  <si>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</si>
  <si>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</si>
  <si>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</si>
  <si>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</si>
  <si>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</si>
  <si>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</si>
  <si>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</si>
  <si>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</si>
  <si>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</si>
  <si>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</si>
  <si>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</si>
  <si>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</si>
  <si>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</si>
  <si>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</si>
  <si>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</si>
  <si>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</si>
  <si>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</si>
  <si>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</si>
  <si>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</si>
  <si>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</si>
  <si>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</si>
  <si>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</si>
  <si>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</si>
  <si>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</si>
  <si>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</si>
  <si>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</si>
  <si>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</si>
  <si>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</si>
  <si>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</si>
  <si>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</si>
  <si>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</si>
  <si>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</si>
  <si>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</si>
  <si>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</si>
  <si>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</si>
  <si>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</si>
  <si>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</si>
  <si>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</si>
  <si>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</si>
  <si>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</si>
  <si>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</si>
  <si>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</si>
  <si>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</si>
  <si>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</si>
  <si>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</si>
  <si>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</si>
  <si>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</si>
  <si>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</si>
  <si>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</si>
  <si>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</si>
  <si>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</si>
  <si>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</si>
  <si>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</si>
  <si>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</si>
  <si>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</si>
  <si>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</si>
  <si>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</si>
  <si>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</si>
  <si>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</si>
  <si>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</si>
  <si>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</si>
  <si>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</si>
  <si>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</si>
  <si>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</si>
  <si>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</si>
  <si>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</si>
  <si>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</si>
  <si>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</si>
  <si>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</si>
  <si>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</si>
  <si>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</si>
  <si>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</si>
  <si>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</si>
  <si>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</si>
  <si>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</si>
  <si>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</si>
  <si>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</si>
  <si>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</si>
  <si>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</si>
  <si>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</si>
  <si>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</si>
  <si>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</si>
  <si>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</si>
  <si>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</si>
  <si>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</si>
  <si>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</si>
  <si>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</si>
  <si>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</si>
  <si>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</si>
  <si>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</si>
  <si>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</si>
  <si>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</si>
  <si>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</si>
  <si>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</si>
  <si>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</si>
  <si>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</si>
  <si>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</si>
  <si>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</si>
  <si>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</si>
  <si>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</si>
  <si>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</si>
  <si>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</si>
  <si>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</si>
  <si>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</si>
  <si>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</si>
  <si>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</si>
  <si>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</si>
  <si>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</si>
  <si>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</si>
  <si>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</si>
  <si>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</si>
  <si>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</si>
  <si>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</si>
  <si>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</si>
  <si>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</si>
  <si>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</si>
  <si>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</si>
  <si>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</si>
  <si>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</si>
  <si>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</si>
  <si>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</si>
  <si>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</si>
  <si>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</si>
  <si>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</si>
  <si>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</si>
  <si>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</si>
  <si>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</si>
  <si>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</si>
  <si>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</si>
  <si>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</si>
  <si>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</si>
  <si>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</si>
  <si>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</si>
  <si>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</si>
  <si>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</si>
  <si>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</si>
  <si>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</si>
  <si>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</si>
  <si>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</si>
  <si>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</si>
  <si>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</si>
  <si>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</si>
  <si>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</si>
  <si>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</si>
  <si>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</si>
  <si>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</si>
  <si>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</si>
  <si>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</si>
  <si>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</si>
  <si>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</si>
  <si>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</si>
  <si>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</si>
  <si>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</si>
  <si>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</si>
  <si>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</si>
  <si>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</si>
  <si>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</si>
  <si>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</si>
  <si>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</si>
  <si>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</si>
  <si>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</si>
  <si>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</si>
  <si>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</si>
  <si>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</si>
  <si>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</si>
  <si>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</si>
  <si>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</si>
  <si>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</si>
  <si>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</si>
  <si>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</si>
  <si>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</si>
  <si>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</si>
  <si>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</si>
  <si>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</si>
  <si>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</si>
  <si>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</si>
  <si>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</si>
  <si>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</si>
  <si>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</si>
  <si>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</si>
  <si>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</si>
  <si>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</si>
  <si>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</si>
  <si>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</si>
  <si>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</si>
  <si>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</si>
  <si>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</si>
  <si>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</si>
  <si>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</si>
  <si>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</si>
  <si>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</si>
  <si>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</si>
  <si>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</si>
  <si>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</si>
  <si>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</si>
  <si>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</si>
  <si>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</si>
  <si>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</si>
  <si>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</si>
  <si>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</si>
  <si>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</si>
  <si>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</si>
  <si>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</si>
  <si>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</si>
  <si>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</si>
  <si>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</si>
  <si>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</si>
  <si>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</si>
  <si>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</si>
  <si>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</si>
  <si>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</si>
  <si>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</si>
  <si>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</si>
  <si>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</si>
  <si>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</si>
  <si>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</si>
  <si>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</si>
  <si>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</si>
  <si>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</si>
  <si>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</si>
  <si>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</si>
  <si>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</si>
  <si>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</si>
  <si>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</si>
  <si>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</si>
  <si>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</si>
  <si>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</si>
  <si>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</si>
  <si>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</si>
  <si>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</si>
  <si>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</si>
  <si>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</si>
  <si>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</si>
  <si>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</si>
  <si>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</si>
  <si>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</si>
  <si>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</si>
  <si>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</si>
  <si>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</si>
  <si>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</si>
  <si>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</si>
  <si>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</si>
  <si>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</si>
  <si>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</si>
  <si>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</si>
  <si>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</si>
  <si>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</si>
  <si>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</si>
  <si>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</si>
  <si>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</si>
  <si>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</si>
  <si>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</si>
  <si>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</si>
  <si>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</si>
  <si>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</si>
  <si>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</si>
  <si>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</si>
  <si>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</si>
  <si>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</si>
  <si>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</si>
  <si>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</si>
  <si>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</si>
  <si>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</si>
  <si>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</si>
  <si>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</si>
  <si>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</si>
  <si>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</si>
  <si>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</si>
  <si>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</si>
  <si>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</si>
  <si>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</si>
  <si>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</si>
  <si>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</si>
  <si>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</si>
  <si>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</si>
  <si>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</si>
  <si>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</si>
  <si>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</si>
  <si>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</si>
  <si>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</si>
  <si>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</si>
  <si>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</si>
  <si>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</si>
  <si>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</si>
  <si>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</si>
  <si>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</si>
  <si>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</si>
  <si>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</si>
  <si>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</si>
  <si>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</si>
  <si>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</si>
  <si>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</si>
  <si>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</si>
  <si>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</si>
  <si>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</si>
  <si>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</si>
  <si>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</si>
  <si>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</si>
  <si>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</si>
  <si>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</si>
  <si>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</si>
  <si>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</si>
  <si>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</si>
  <si>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</si>
  <si>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</si>
  <si>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</si>
  <si>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</si>
  <si>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</si>
  <si>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</si>
  <si>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</si>
  <si>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</si>
  <si>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</si>
  <si>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</si>
  <si>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</si>
  <si>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</si>
  <si>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</si>
  <si>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</si>
  <si>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</si>
  <si>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</si>
  <si>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</si>
  <si>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</si>
  <si>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</si>
  <si>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</si>
  <si>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</si>
  <si>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</si>
  <si>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</si>
  <si>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</si>
  <si>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</si>
  <si>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</si>
  <si>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</si>
  <si>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</si>
  <si>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</si>
  <si>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</si>
  <si>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</si>
  <si>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</si>
  <si>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</si>
  <si>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</si>
  <si>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</si>
  <si>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</si>
  <si>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</si>
  <si>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</si>
  <si>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</si>
  <si>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</si>
  <si>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</si>
  <si>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</si>
  <si>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</si>
  <si>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</si>
  <si>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</si>
  <si>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</si>
  <si>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</si>
  <si>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</si>
  <si>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</si>
  <si>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</si>
  <si>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</si>
  <si>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</si>
  <si>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</si>
  <si>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</si>
  <si>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</si>
  <si>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</si>
  <si>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</si>
  <si>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</si>
  <si>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</si>
  <si>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</si>
  <si>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</si>
  <si>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</si>
  <si>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</si>
  <si>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</si>
  <si>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</si>
  <si>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</si>
  <si>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</si>
  <si>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</si>
  <si>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</si>
  <si>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</si>
  <si>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</si>
  <si>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</si>
  <si>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</si>
  <si>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</si>
  <si>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</si>
  <si>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</si>
  <si>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</si>
  <si>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</si>
  <si>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</si>
  <si>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</si>
  <si>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</si>
  <si>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</si>
  <si>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</si>
  <si>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</si>
  <si>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</si>
  <si>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</si>
  <si>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</si>
  <si>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</si>
  <si>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</si>
  <si>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</si>
  <si>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</si>
  <si>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</si>
  <si>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</si>
  <si>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</si>
  <si>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</si>
  <si>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</si>
  <si>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</si>
  <si>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</si>
  <si>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</si>
  <si>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</si>
  <si>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</si>
  <si>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</si>
  <si>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</si>
  <si>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</si>
  <si>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</si>
  <si>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</si>
  <si>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</si>
  <si>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</si>
  <si>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</si>
  <si>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</si>
  <si>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</si>
  <si>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</si>
  <si>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</si>
  <si>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</si>
  <si>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</si>
  <si>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</si>
  <si>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</si>
  <si>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</si>
  <si>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</si>
  <si>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</si>
  <si>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</si>
  <si>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</si>
  <si>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</si>
  <si>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</si>
  <si>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</si>
  <si>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</si>
  <si>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</si>
  <si>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</si>
  <si>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</si>
  <si>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</si>
  <si>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</si>
  <si>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</si>
  <si>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</si>
  <si>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</si>
  <si>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</si>
  <si>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</si>
  <si>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</si>
  <si>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</si>
  <si>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</si>
  <si>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</si>
  <si>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</si>
  <si>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</si>
  <si>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</si>
  <si>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</si>
  <si>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</si>
  <si>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</si>
  <si>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</si>
  <si>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</si>
  <si>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</si>
  <si>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</si>
  <si>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</si>
  <si>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</si>
  <si>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</si>
  <si>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</si>
  <si>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</si>
  <si>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</si>
  <si>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</si>
  <si>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</si>
  <si>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</si>
  <si>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</si>
  <si>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</si>
  <si>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</si>
  <si>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</si>
  <si>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</si>
  <si>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</si>
  <si>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</si>
  <si>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</si>
  <si>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</si>
  <si>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</si>
  <si>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</si>
  <si>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</si>
  <si>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</si>
  <si>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</si>
  <si>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</si>
  <si>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</si>
  <si>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</si>
  <si>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</si>
  <si>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</si>
  <si>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</si>
  <si>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</si>
  <si>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</si>
  <si>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</si>
  <si>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</si>
  <si>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</si>
  <si>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</si>
  <si>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</si>
  <si>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</si>
  <si>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</si>
  <si>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</si>
  <si>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</si>
  <si>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</si>
  <si>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</si>
  <si>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</si>
  <si>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</si>
  <si>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</si>
  <si>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</si>
  <si>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</si>
  <si>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</si>
  <si>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</si>
  <si>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</si>
  <si>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</si>
  <si>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</si>
  <si>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</si>
  <si>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</si>
  <si>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</si>
  <si>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</si>
  <si>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</si>
  <si>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</si>
  <si>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</si>
  <si>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</si>
  <si>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</si>
  <si>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</si>
  <si>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</si>
  <si>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</si>
  <si>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</si>
  <si>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</si>
  <si>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</si>
  <si>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</si>
  <si>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</si>
  <si>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</si>
  <si>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</si>
  <si>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</si>
  <si>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</si>
  <si>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</si>
  <si>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</si>
  <si>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</si>
  <si>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</si>
  <si>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</si>
  <si>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</si>
  <si>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</si>
  <si>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</si>
  <si>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</si>
  <si>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</si>
  <si>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</si>
  <si>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</si>
  <si>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</si>
  <si>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</si>
  <si>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</si>
  <si>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</si>
  <si>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</si>
  <si>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</si>
  <si>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</si>
  <si>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</si>
  <si>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</si>
  <si>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</si>
  <si>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</si>
  <si>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</si>
  <si>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</si>
  <si>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</si>
  <si>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</si>
  <si>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</si>
  <si>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</si>
  <si>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</si>
  <si>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</si>
  <si>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</si>
  <si>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</si>
  <si>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</si>
  <si>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</si>
  <si>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</si>
  <si>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</si>
  <si>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</si>
  <si>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</si>
  <si>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</si>
  <si>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</si>
  <si>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</si>
  <si>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</si>
  <si>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</si>
  <si>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</si>
  <si>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</si>
  <si>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</si>
  <si>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</si>
  <si>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</si>
  <si>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</si>
  <si>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</si>
  <si>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</si>
  <si>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</si>
  <si>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</si>
  <si>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</si>
  <si>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</si>
  <si>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</si>
  <si>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</si>
  <si>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</si>
  <si>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</si>
  <si>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</si>
  <si>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</si>
  <si>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</si>
  <si>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</si>
  <si>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</si>
  <si>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</si>
  <si>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</si>
  <si>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</si>
  <si>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</si>
  <si>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</si>
  <si>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</si>
  <si>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</si>
  <si>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</si>
  <si>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</si>
  <si>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</si>
  <si>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</si>
  <si>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</si>
  <si>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</si>
  <si>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</si>
  <si>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</si>
  <si>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</si>
  <si>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</si>
  <si>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</si>
  <si>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</si>
  <si>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</si>
  <si>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</si>
  <si>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</si>
  <si>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</si>
  <si>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</si>
  <si>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</si>
  <si>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</si>
  <si>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</si>
  <si>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</si>
  <si>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</si>
  <si>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</si>
  <si>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</si>
  <si>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</si>
  <si>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</si>
  <si>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</si>
  <si>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</si>
  <si>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</si>
  <si>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</si>
  <si>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</si>
  <si>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</si>
  <si>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</si>
  <si>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</si>
  <si>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</si>
  <si>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</si>
  <si>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</si>
  <si>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</si>
  <si>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</si>
  <si>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</si>
  <si>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</si>
  <si>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</si>
  <si>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</si>
  <si>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</si>
  <si>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</si>
  <si>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</si>
  <si>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</si>
  <si>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</si>
  <si>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</si>
  <si>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</si>
  <si>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</si>
  <si>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</si>
  <si>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</si>
  <si>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</si>
  <si>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</si>
  <si>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</si>
  <si>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</si>
  <si>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</si>
  <si>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</si>
  <si>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</si>
  <si>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</si>
  <si>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</si>
  <si>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</si>
  <si>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</si>
  <si>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</si>
  <si>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</si>
  <si>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</si>
  <si>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</si>
  <si>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</si>
  <si>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</si>
  <si>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</si>
  <si>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</si>
  <si>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</si>
  <si>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</si>
  <si>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</si>
  <si>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</si>
  <si>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</si>
  <si>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</si>
  <si>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</si>
  <si>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</si>
  <si>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</si>
  <si>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</si>
  <si>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</si>
  <si>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</si>
  <si>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</si>
  <si>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</si>
  <si>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</si>
  <si>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</si>
  <si>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</si>
  <si>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</si>
  <si>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</si>
  <si>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</si>
  <si>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</si>
  <si>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</si>
  <si>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</si>
  <si>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</si>
  <si>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</si>
  <si>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</si>
  <si>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</si>
  <si>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</si>
  <si>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</si>
  <si>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</si>
  <si>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</si>
  <si>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</si>
  <si>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</si>
  <si>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</si>
  <si>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</si>
  <si>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</si>
  <si>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</si>
  <si>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</si>
  <si>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</si>
  <si>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</si>
  <si>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</si>
  <si>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</si>
  <si>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</si>
  <si>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</si>
  <si>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</si>
  <si>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</si>
  <si>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</si>
  <si>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</si>
  <si>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</si>
  <si>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</si>
  <si>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</si>
  <si>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</si>
  <si>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</si>
  <si>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</si>
  <si>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</si>
  <si>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</si>
  <si>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</si>
  <si>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</si>
  <si>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</si>
  <si>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</si>
  <si>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</si>
  <si>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</si>
  <si>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</si>
  <si>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</si>
  <si>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</si>
  <si>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</si>
  <si>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</si>
  <si>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</si>
  <si>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</si>
  <si>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</si>
  <si>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</si>
  <si>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</si>
  <si>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</si>
  <si>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</si>
  <si>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</si>
  <si>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</si>
  <si>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</si>
  <si>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</si>
  <si>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</si>
  <si>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</si>
  <si>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</si>
  <si>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</si>
  <si>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</si>
  <si>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</si>
  <si>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</si>
  <si>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</si>
  <si>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</si>
  <si>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</si>
  <si>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</si>
  <si>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</si>
  <si>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</si>
  <si>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</si>
  <si>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</si>
  <si>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</si>
  <si>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</si>
  <si>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</si>
  <si>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</si>
  <si>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</si>
  <si>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</si>
  <si>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</si>
  <si>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</si>
  <si>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</si>
  <si>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</si>
  <si>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</si>
  <si>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</si>
  <si>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</si>
  <si>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</si>
  <si>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</si>
  <si>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</si>
  <si>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</si>
  <si>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</si>
  <si>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</si>
  <si>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</si>
  <si>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</si>
  <si>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</si>
  <si>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</si>
  <si>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</si>
  <si>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</si>
  <si>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</si>
  <si>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</si>
  <si>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</si>
  <si>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</si>
  <si>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</si>
  <si>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</si>
  <si>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</si>
  <si>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</si>
  <si>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</si>
  <si>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</si>
  <si>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</si>
  <si>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</si>
  <si>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</si>
  <si>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</si>
  <si>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</si>
  <si>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</si>
  <si>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</si>
  <si>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</si>
  <si>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</si>
  <si>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</si>
  <si>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</si>
  <si>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</si>
  <si>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</si>
  <si>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</si>
  <si>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</si>
  <si>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</si>
  <si>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</si>
  <si>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</si>
  <si>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</si>
  <si>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</si>
  <si>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</si>
  <si>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</si>
  <si>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</si>
  <si>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</si>
  <si>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</si>
  <si>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</si>
  <si>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</si>
  <si>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</si>
  <si>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</si>
  <si>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</si>
  <si>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</si>
  <si>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</si>
  <si>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</si>
  <si>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</si>
  <si>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</si>
  <si>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</si>
  <si>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</si>
  <si>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</si>
  <si>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</si>
  <si>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</si>
  <si>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</si>
  <si>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</si>
  <si>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</si>
  <si>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</si>
  <si>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</si>
  <si>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</si>
  <si>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</si>
  <si>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</si>
  <si>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</si>
  <si>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</si>
  <si>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</si>
  <si>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</si>
  <si>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</si>
  <si>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</si>
  <si>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</si>
  <si>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</si>
  <si>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</si>
  <si>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</si>
  <si>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</si>
  <si>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</si>
  <si>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</si>
  <si>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</si>
  <si>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</si>
  <si>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</si>
  <si>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</si>
  <si>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</si>
  <si>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</si>
  <si>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</si>
  <si>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</si>
  <si>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</si>
  <si>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</si>
  <si>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</si>
  <si>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</si>
  <si>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</si>
  <si>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</si>
  <si>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</si>
  <si>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</si>
  <si>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</si>
  <si>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</si>
  <si>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</si>
  <si>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</si>
  <si>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</si>
  <si>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</si>
  <si>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</si>
  <si>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</si>
  <si>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</si>
  <si>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</si>
  <si>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</si>
  <si>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</si>
  <si>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</si>
  <si>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</si>
  <si>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</si>
  <si>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</si>
  <si>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</si>
  <si>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</si>
  <si>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</si>
  <si>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</si>
  <si>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</si>
  <si>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</si>
  <si>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</si>
  <si>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</si>
  <si>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</si>
  <si>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</si>
  <si>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</si>
  <si>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</si>
  <si>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</si>
  <si>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</si>
  <si>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</si>
  <si>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</si>
  <si>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</si>
  <si>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</si>
  <si>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</si>
  <si>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</si>
  <si>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</si>
  <si>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</si>
  <si>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</si>
  <si>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</si>
  <si>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</si>
  <si>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</si>
  <si>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</si>
  <si>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</si>
  <si>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</si>
  <si>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</si>
  <si>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</si>
  <si>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</si>
  <si>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</si>
  <si>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</si>
  <si>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</si>
  <si>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</si>
  <si>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</si>
  <si>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</si>
  <si>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</si>
  <si>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</si>
  <si>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</si>
  <si>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</si>
  <si>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</si>
  <si>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</si>
  <si>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</si>
  <si>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</si>
  <si>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</si>
  <si>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</si>
  <si>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</si>
  <si>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</si>
  <si>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</si>
  <si>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</si>
  <si>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</si>
  <si>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</si>
  <si>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</si>
  <si>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</si>
  <si>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</si>
  <si>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</si>
  <si>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</si>
  <si>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</si>
  <si>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</si>
  <si>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</si>
  <si>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</si>
  <si>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</si>
  <si>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</si>
  <si>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</si>
  <si>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</si>
  <si>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</si>
  <si>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</si>
  <si>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</si>
  <si>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</si>
  <si>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</si>
  <si>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</si>
  <si>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</si>
  <si>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</si>
  <si>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</si>
  <si>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</si>
  <si>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</si>
  <si>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</si>
  <si>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</si>
  <si>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</si>
  <si>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</si>
  <si>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</si>
  <si>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</si>
  <si>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</si>
  <si>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</si>
  <si>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</si>
  <si>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</si>
  <si>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</si>
  <si>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</si>
  <si>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</si>
  <si>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</si>
  <si>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</si>
  <si>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</si>
  <si>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</si>
  <si>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</si>
  <si>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</si>
  <si>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</si>
  <si>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</si>
  <si>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</si>
  <si>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</si>
  <si>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</si>
  <si>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</si>
  <si>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</si>
  <si>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</si>
  <si>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</si>
  <si>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</si>
  <si>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</si>
  <si>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</si>
  <si>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</si>
  <si>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</si>
  <si>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</si>
  <si>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</si>
  <si>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</si>
  <si>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</si>
  <si>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</si>
  <si>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</si>
  <si>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</si>
  <si>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</si>
  <si>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</si>
  <si>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</si>
  <si>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</si>
  <si>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</si>
  <si>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</si>
  <si>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</si>
  <si>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</si>
  <si>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</si>
  <si>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</si>
  <si>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</si>
  <si>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</si>
  <si>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</si>
  <si>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</si>
  <si>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</si>
  <si>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</si>
  <si>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</si>
  <si>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</si>
  <si>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</si>
  <si>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</si>
  <si>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</si>
  <si>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</si>
  <si>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</si>
  <si>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</si>
  <si>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</si>
  <si>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</si>
  <si>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</si>
  <si>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</si>
  <si>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</si>
  <si>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</si>
  <si>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</si>
  <si>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</si>
  <si>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</si>
  <si>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</si>
  <si>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</si>
  <si>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</si>
  <si>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</si>
  <si>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</si>
  <si>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</si>
  <si>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</si>
  <si>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</si>
  <si>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</si>
  <si>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</si>
  <si>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</si>
  <si>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</si>
  <si>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</si>
  <si>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</si>
  <si>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</si>
  <si>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</si>
  <si>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</si>
  <si>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</si>
  <si>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</si>
  <si>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</si>
  <si>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</si>
  <si>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</si>
  <si>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</si>
  <si>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</si>
  <si>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</si>
  <si>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</si>
  <si>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</si>
  <si>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</si>
  <si>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</si>
  <si>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</si>
  <si>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</si>
  <si>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</si>
  <si>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</si>
  <si>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</si>
  <si>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</si>
  <si>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</si>
  <si>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</si>
  <si>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</si>
  <si>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</si>
  <si>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</si>
  <si>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</si>
  <si>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</si>
  <si>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</si>
  <si>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</si>
  <si>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</si>
  <si>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</si>
  <si>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</si>
  <si>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</si>
  <si>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</si>
  <si>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</si>
  <si>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</si>
  <si>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</si>
  <si>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</si>
  <si>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</si>
  <si>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</si>
  <si>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</si>
  <si>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</si>
  <si>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</si>
  <si>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</si>
  <si>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</si>
  <si>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</si>
  <si>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</si>
  <si>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</si>
  <si>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</si>
  <si>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</si>
  <si>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</si>
  <si>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</si>
  <si>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</si>
  <si>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</si>
  <si>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</si>
  <si>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</si>
  <si>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</si>
  <si>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</si>
  <si>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</si>
  <si>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</si>
  <si>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</si>
  <si>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</si>
  <si>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</si>
  <si>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</si>
  <si>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</si>
  <si>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</si>
  <si>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</si>
  <si>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</si>
  <si>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</si>
  <si>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</si>
  <si>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</si>
  <si>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</si>
  <si>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</si>
  <si>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</si>
  <si>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</si>
  <si>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</si>
  <si>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</si>
  <si>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</si>
  <si>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</si>
  <si>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</si>
  <si>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</si>
  <si>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</si>
  <si>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</si>
  <si>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</si>
  <si>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</si>
  <si>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</si>
  <si>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</si>
  <si>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</si>
  <si>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</si>
  <si>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</si>
  <si>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</si>
  <si>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</si>
  <si>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</si>
  <si>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</si>
  <si>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</si>
  <si>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</si>
  <si>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</si>
  <si>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</si>
  <si>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</si>
  <si>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</si>
  <si>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</si>
  <si>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</si>
  <si>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</si>
  <si>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</si>
  <si>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</si>
  <si>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</si>
  <si>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</si>
  <si>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</si>
  <si>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</si>
  <si>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</si>
  <si>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</si>
  <si>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</si>
  <si>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</si>
  <si>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</si>
  <si>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</si>
  <si>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</si>
  <si>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</si>
  <si>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</si>
  <si>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</si>
  <si>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</si>
  <si>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</si>
  <si>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</si>
  <si>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</si>
  <si>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</si>
  <si>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</si>
  <si>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</si>
  <si>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</si>
  <si>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</si>
  <si>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</si>
  <si>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</si>
  <si>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</si>
  <si>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</si>
  <si>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</si>
  <si>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</si>
  <si>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</si>
  <si>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</si>
  <si>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</si>
  <si>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</si>
  <si>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</si>
  <si>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</si>
  <si>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</si>
  <si>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</si>
  <si>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</si>
  <si>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</si>
  <si>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</si>
  <si>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</si>
  <si>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</si>
  <si>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</si>
  <si>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</si>
  <si>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</si>
  <si>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</si>
  <si>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</si>
  <si>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</si>
  <si>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</si>
  <si>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</si>
  <si>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</si>
  <si>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</si>
  <si>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</si>
  <si>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</si>
  <si>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</si>
  <si>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</si>
  <si>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</si>
  <si>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</si>
  <si>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</si>
  <si>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</si>
  <si>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</si>
  <si>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</si>
  <si>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</si>
  <si>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</si>
  <si>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</si>
  <si>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</si>
  <si>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</si>
  <si>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</si>
  <si>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</si>
  <si>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</si>
  <si>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</si>
  <si>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</si>
  <si>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</si>
  <si>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</si>
  <si>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</si>
  <si>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</si>
  <si>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</si>
  <si>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</si>
  <si>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</si>
  <si>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</si>
  <si>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</si>
  <si>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</si>
  <si>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</si>
  <si>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</si>
  <si>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</si>
  <si>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</si>
  <si>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</si>
  <si>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</si>
  <si>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</si>
  <si>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</si>
  <si>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</si>
  <si>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</si>
  <si>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</si>
  <si>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</si>
  <si>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</si>
  <si>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</si>
  <si>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</si>
  <si>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</si>
  <si>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</si>
  <si>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</si>
  <si>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</si>
  <si>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</si>
  <si>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</si>
  <si>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</si>
  <si>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</si>
  <si>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</si>
  <si>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</si>
  <si>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</si>
  <si>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</si>
  <si>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</si>
  <si>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</si>
  <si>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</si>
  <si>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</si>
  <si>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</si>
  <si>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</si>
  <si>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</si>
  <si>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</si>
  <si>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</si>
  <si>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</si>
  <si>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</si>
  <si>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</si>
  <si>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</si>
  <si>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</si>
  <si>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</si>
  <si>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</si>
  <si>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</si>
  <si>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</si>
  <si>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</si>
  <si>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</si>
  <si>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</si>
  <si>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</si>
  <si>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</si>
  <si>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</si>
  <si>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</si>
  <si>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</si>
  <si>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</si>
  <si>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</si>
  <si>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</si>
  <si>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</si>
  <si>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</si>
  <si>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</si>
  <si>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</si>
  <si>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</si>
  <si>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</si>
  <si>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</si>
  <si>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</si>
  <si>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</si>
  <si>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</si>
  <si>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</si>
  <si>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</si>
  <si>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</si>
  <si>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</si>
  <si>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</si>
  <si>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</si>
  <si>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</si>
  <si>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</si>
  <si>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</si>
  <si>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</si>
  <si>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</si>
  <si>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</si>
  <si>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</si>
  <si>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</si>
  <si>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</si>
  <si>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</si>
  <si>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</si>
  <si>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</si>
  <si>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</si>
  <si>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</si>
  <si>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</si>
  <si>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</si>
  <si>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</si>
  <si>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</si>
  <si>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</si>
  <si>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</si>
  <si>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</si>
  <si>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</si>
  <si>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</si>
  <si>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</si>
  <si>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</si>
  <si>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</si>
  <si>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</si>
  <si>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</si>
  <si>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</si>
  <si>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</si>
  <si>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</si>
  <si>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</si>
  <si>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</si>
  <si>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</si>
  <si>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</si>
  <si>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</si>
  <si>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</si>
  <si>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</si>
  <si>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</si>
  <si>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</si>
  <si>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</si>
  <si>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</si>
  <si>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</si>
  <si>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</si>
  <si>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</si>
  <si>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</si>
  <si>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</si>
  <si>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</si>
  <si>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</si>
  <si>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</si>
  <si>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</si>
  <si>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</si>
  <si>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</si>
  <si>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</si>
  <si>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</si>
  <si>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</si>
  <si>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</si>
  <si>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</si>
  <si>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</si>
  <si>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</si>
  <si>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</si>
  <si>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</si>
  <si>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</si>
  <si>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</si>
  <si>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</si>
  <si>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</si>
  <si>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</si>
  <si>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</si>
  <si>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</si>
  <si>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</si>
  <si>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</si>
  <si>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</si>
  <si>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</si>
  <si>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</si>
  <si>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</si>
  <si>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</si>
  <si>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</si>
  <si>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</si>
  <si>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</si>
  <si>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</si>
  <si>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</si>
  <si>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</si>
  <si>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</si>
  <si>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</si>
  <si>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</si>
  <si>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</si>
  <si>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</si>
  <si>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</si>
  <si>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</si>
  <si>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</si>
  <si>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</si>
  <si>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</si>
  <si>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</si>
  <si>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</si>
  <si>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</si>
  <si>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</si>
  <si>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</si>
  <si>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</si>
  <si>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</si>
  <si>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</si>
  <si>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</si>
  <si>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</si>
  <si>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</si>
  <si>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</si>
  <si>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</si>
  <si>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</si>
  <si>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</si>
  <si>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</si>
  <si>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</si>
  <si>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</si>
  <si>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</si>
  <si>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</si>
  <si>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</si>
  <si>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</si>
  <si>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</si>
  <si>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</si>
  <si>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</si>
  <si>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</si>
  <si>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</si>
  <si>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</si>
  <si>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</si>
  <si>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</si>
  <si>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</si>
  <si>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</si>
  <si>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</si>
  <si>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</si>
  <si>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</si>
  <si>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</si>
  <si>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</si>
  <si>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</si>
  <si>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</si>
  <si>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</si>
  <si>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</si>
  <si>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</si>
  <si>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</si>
  <si>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</si>
  <si>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</si>
  <si>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</si>
  <si>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</si>
  <si>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</si>
  <si>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</si>
  <si>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</si>
  <si>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</si>
  <si>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</si>
  <si>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</si>
  <si>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</si>
  <si>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</si>
  <si>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</si>
  <si>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</si>
  <si>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</si>
  <si>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</si>
  <si>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</si>
  <si>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</si>
  <si>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</si>
  <si>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</si>
  <si>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</si>
  <si>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</si>
  <si>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</si>
  <si>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</si>
  <si>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</si>
  <si>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</si>
  <si>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</si>
  <si>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</si>
  <si>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</si>
  <si>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</si>
  <si>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</si>
  <si>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</si>
  <si>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</si>
  <si>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</si>
  <si>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</si>
  <si>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</si>
  <si>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</si>
  <si>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</si>
  <si>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</si>
  <si>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</si>
  <si>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</si>
  <si>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</si>
  <si>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</si>
  <si>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</si>
  <si>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</si>
  <si>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</si>
  <si>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</si>
  <si>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</si>
  <si>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</si>
  <si>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</si>
  <si>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</si>
  <si>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</si>
  <si>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</si>
  <si>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</si>
  <si>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</si>
  <si>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</si>
  <si>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</si>
  <si>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</si>
  <si>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</si>
  <si>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</si>
  <si>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</si>
  <si>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</si>
  <si>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</si>
  <si>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</si>
  <si>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</si>
  <si>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</si>
  <si>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</si>
  <si>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</si>
  <si>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</si>
  <si>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</si>
  <si>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</si>
  <si>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</si>
  <si>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</si>
  <si>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</si>
  <si>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</si>
  <si>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</si>
  <si>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</si>
  <si>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</si>
  <si>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</si>
  <si>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</si>
  <si>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</si>
  <si>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</si>
  <si>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</si>
  <si>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</si>
  <si>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</si>
  <si>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</si>
  <si>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</si>
  <si>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</si>
  <si>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</si>
  <si>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</si>
  <si>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</si>
  <si>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</si>
  <si>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</si>
  <si>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</si>
  <si>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</si>
  <si>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</si>
  <si>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</si>
  <si>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</si>
  <si>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</si>
  <si>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</si>
  <si>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</si>
  <si>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</si>
  <si>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</si>
  <si>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</si>
  <si>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</si>
  <si>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</si>
  <si>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</si>
  <si>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</si>
  <si>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</si>
  <si>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</si>
  <si>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</si>
  <si>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</si>
  <si>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</si>
  <si>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</si>
  <si>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</si>
  <si>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</si>
  <si>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</si>
  <si>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</si>
  <si>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</si>
  <si>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</si>
  <si>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</si>
  <si>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</si>
  <si>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</si>
  <si>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</si>
  <si>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</si>
  <si>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</si>
  <si>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</si>
  <si>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</si>
  <si>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</si>
  <si>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</si>
  <si>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</si>
  <si>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</si>
  <si>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</si>
  <si>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</si>
  <si>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</si>
  <si>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</si>
  <si>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</si>
  <si>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</si>
  <si>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</si>
  <si>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</si>
  <si>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</si>
  <si>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</si>
  <si>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</si>
  <si>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</si>
  <si>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</si>
  <si>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</si>
  <si>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</si>
  <si>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</si>
  <si>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</si>
  <si>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</si>
  <si>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</si>
  <si>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</si>
  <si>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</si>
  <si>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</si>
  <si>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</si>
  <si>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</si>
  <si>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</si>
  <si>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</si>
  <si>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</si>
  <si>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</si>
  <si>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</si>
  <si>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</si>
  <si>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</si>
  <si>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</si>
  <si>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</si>
  <si>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</si>
  <si>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</si>
  <si>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</si>
  <si>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</si>
  <si>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</si>
  <si>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</si>
  <si>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</si>
  <si>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</si>
  <si>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</si>
  <si>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</si>
  <si>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</si>
  <si>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</si>
  <si>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</si>
  <si>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</si>
  <si>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</si>
  <si>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</si>
  <si>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</si>
  <si>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</si>
  <si>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</si>
  <si>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</si>
  <si>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</si>
  <si>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</si>
  <si>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</si>
  <si>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</si>
  <si>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</si>
  <si>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</si>
  <si>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</si>
  <si>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</si>
  <si>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</si>
  <si>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</si>
  <si>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</si>
  <si>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</si>
  <si>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</si>
  <si>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</si>
  <si>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</si>
  <si>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</si>
  <si>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</si>
  <si>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</si>
  <si>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</si>
  <si>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</si>
  <si>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</si>
  <si>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</si>
  <si>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</si>
  <si>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</si>
  <si>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</si>
  <si>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</si>
  <si>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</si>
  <si>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</si>
  <si>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</si>
  <si>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</si>
  <si>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</si>
  <si>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</si>
  <si>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</si>
  <si>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</si>
  <si>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</si>
  <si>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</si>
  <si>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</si>
  <si>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</si>
  <si>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</si>
  <si>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</si>
  <si>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</si>
  <si>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</si>
  <si>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</si>
  <si>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</si>
  <si>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</si>
  <si>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</si>
  <si>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</si>
  <si>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</si>
  <si>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</si>
  <si>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</si>
  <si>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</si>
  <si>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</si>
  <si>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</si>
  <si>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</si>
  <si>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</si>
  <si>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</si>
  <si>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</si>
  <si>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</si>
  <si>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</si>
  <si>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</si>
  <si>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</si>
  <si>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</si>
  <si>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</si>
  <si>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</si>
  <si>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</si>
  <si>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</si>
  <si>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</si>
  <si>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</si>
  <si>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</si>
  <si>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</si>
  <si>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</si>
  <si>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</si>
  <si>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</si>
  <si>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</si>
  <si>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</si>
  <si>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</si>
  <si>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</si>
  <si>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</si>
  <si>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</si>
  <si>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</si>
  <si>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</si>
  <si>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</si>
  <si>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</si>
  <si>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</si>
  <si>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</si>
  <si>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</si>
  <si>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</si>
  <si>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</si>
  <si>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</si>
  <si>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</si>
  <si>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</si>
  <si>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</si>
  <si>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</si>
  <si>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</si>
  <si>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</si>
  <si>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</si>
  <si>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</si>
  <si>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</si>
  <si>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</si>
  <si>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</si>
  <si>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</si>
  <si>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</si>
  <si>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</si>
  <si>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</si>
  <si>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</si>
  <si>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</si>
  <si>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</si>
  <si>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</si>
  <si>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</si>
  <si>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</si>
  <si>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</si>
  <si>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</si>
  <si>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</si>
  <si>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</si>
  <si>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</si>
  <si>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</si>
  <si>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</si>
  <si>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</si>
  <si>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</si>
  <si>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</si>
  <si>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</si>
  <si>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</si>
  <si>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</si>
  <si>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</si>
  <si>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</si>
  <si>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</si>
  <si>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</si>
  <si>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</si>
  <si>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</si>
  <si>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</si>
  <si>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</si>
  <si>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</si>
  <si>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</si>
  <si>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</si>
  <si>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</si>
  <si>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</si>
  <si>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</si>
  <si>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</si>
  <si>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</si>
  <si>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</si>
  <si>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</si>
  <si>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</si>
  <si>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</si>
  <si>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</si>
  <si>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</si>
  <si>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</si>
  <si>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</si>
  <si>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</si>
  <si>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</si>
  <si>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</si>
  <si>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</si>
  <si>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</si>
  <si>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</si>
  <si>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</si>
  <si>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</si>
  <si>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</si>
  <si>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</si>
  <si>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</si>
  <si>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</si>
  <si>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</si>
  <si>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</si>
  <si>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</si>
  <si>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</si>
  <si>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</si>
  <si>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</si>
  <si>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</si>
  <si>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</si>
  <si>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</si>
  <si>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</si>
  <si>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</si>
  <si>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</si>
  <si>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</si>
  <si>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</si>
  <si>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</si>
  <si>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</si>
  <si>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</si>
  <si>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</si>
  <si>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</si>
  <si>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</si>
  <si>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</si>
  <si>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</si>
  <si>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</si>
  <si>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</si>
  <si>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</si>
  <si>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</si>
  <si>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</si>
  <si>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</si>
  <si>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</si>
  <si>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</si>
  <si>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</si>
  <si>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</si>
  <si>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</si>
  <si>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</si>
  <si>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</si>
  <si>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</si>
  <si>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</si>
  <si>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</si>
  <si>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</si>
  <si>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</si>
  <si>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</si>
  <si>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</si>
  <si>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</si>
  <si>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</si>
  <si>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</si>
  <si>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</si>
  <si>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</si>
  <si>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</si>
  <si>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</si>
  <si>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</si>
  <si>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</si>
  <si>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</si>
  <si>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</si>
  <si>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</si>
  <si>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</si>
  <si>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</si>
  <si>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</si>
  <si>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</si>
  <si>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</si>
  <si>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</si>
  <si>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</si>
  <si>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</si>
  <si>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</si>
  <si>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</si>
  <si>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</si>
  <si>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</si>
  <si>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</si>
  <si>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</si>
  <si>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</si>
  <si>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</si>
  <si>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</si>
  <si>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</si>
  <si>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</si>
  <si>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</si>
  <si>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</si>
  <si>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</si>
  <si>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</si>
  <si>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</si>
  <si>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</si>
  <si>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</si>
  <si>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</si>
  <si>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</si>
  <si>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</si>
  <si>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</si>
  <si>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</si>
  <si>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</si>
  <si>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</si>
  <si>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</si>
  <si>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</si>
  <si>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</si>
  <si>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</si>
  <si>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</si>
  <si>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</si>
  <si>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</si>
  <si>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</si>
  <si>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</si>
  <si>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</si>
  <si>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</si>
  <si>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</si>
  <si>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</si>
  <si>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</si>
  <si>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</si>
  <si>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</si>
  <si>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</si>
  <si>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</si>
  <si>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</si>
  <si>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</si>
  <si>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</si>
  <si>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</si>
  <si>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</si>
  <si>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</si>
  <si>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</si>
  <si>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</si>
  <si>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</si>
  <si>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</si>
  <si>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</si>
  <si>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</si>
  <si>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</si>
  <si>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</si>
  <si>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</si>
  <si>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</si>
  <si>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</si>
  <si>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</si>
  <si>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</si>
  <si>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</si>
  <si>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</si>
  <si>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</si>
  <si>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</si>
  <si>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</si>
  <si>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</si>
  <si>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</si>
  <si>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</si>
  <si>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</si>
  <si>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</si>
  <si>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</si>
  <si>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</si>
  <si>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</si>
  <si>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</si>
  <si>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</si>
  <si>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</si>
  <si>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</si>
  <si>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</si>
  <si>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</si>
  <si>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</si>
  <si>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</si>
  <si>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</si>
  <si>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</si>
  <si>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</si>
  <si>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</si>
  <si>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</si>
  <si>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</si>
  <si>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</si>
  <si>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</si>
  <si>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</si>
  <si>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</si>
  <si>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</si>
  <si>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</si>
  <si>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</si>
  <si>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</si>
  <si>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</si>
  <si>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</si>
  <si>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</si>
  <si>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</si>
  <si>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</si>
  <si>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</si>
  <si>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</si>
  <si>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</si>
  <si>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</si>
  <si>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</si>
  <si>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</si>
  <si>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</si>
  <si>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</si>
  <si>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</si>
  <si>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</si>
  <si>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</si>
  <si>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</si>
  <si>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</si>
  <si>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</si>
  <si>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</si>
  <si>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</si>
  <si>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</si>
  <si>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</si>
  <si>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</si>
  <si>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</si>
  <si>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</si>
  <si>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</si>
  <si>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</si>
  <si>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</si>
  <si>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</si>
  <si>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</si>
  <si>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</si>
  <si>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</si>
  <si>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</si>
  <si>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</si>
  <si>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</si>
  <si>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</si>
  <si>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</si>
  <si>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</si>
  <si>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</si>
  <si>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</si>
  <si>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</si>
  <si>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</si>
  <si>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</si>
  <si>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</si>
  <si>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</si>
  <si>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</si>
  <si>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</si>
  <si>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</si>
  <si>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</si>
  <si>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</si>
  <si>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</si>
  <si>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</si>
  <si>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</si>
  <si>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</si>
  <si>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</si>
  <si>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</si>
  <si>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</si>
  <si>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</si>
  <si>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</si>
  <si>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</si>
  <si>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</si>
  <si>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</si>
  <si>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</si>
  <si>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</si>
  <si>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</si>
  <si>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</si>
  <si>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</si>
  <si>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</si>
  <si>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</si>
  <si>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</si>
  <si>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</si>
  <si>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</si>
  <si>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</si>
  <si>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</si>
  <si>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</si>
  <si>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</si>
  <si>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</si>
  <si>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</si>
  <si>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</si>
  <si>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</si>
  <si>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</si>
  <si>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</si>
  <si>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</si>
  <si>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</si>
  <si>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</si>
  <si>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</si>
  <si>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</si>
  <si>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</si>
  <si>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</si>
  <si>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</si>
  <si>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</si>
  <si>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</si>
  <si>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</si>
  <si>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</si>
  <si>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</si>
  <si>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</si>
  <si>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</si>
  <si>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</si>
  <si>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</si>
  <si>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</si>
  <si>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</si>
  <si>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</si>
  <si>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</si>
  <si>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</si>
  <si>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</si>
  <si>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</si>
  <si>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</si>
  <si>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</si>
  <si>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</si>
  <si>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</si>
  <si>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</si>
  <si>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</si>
  <si>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</si>
  <si>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</si>
  <si>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</si>
  <si>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</si>
  <si>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</si>
  <si>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</si>
  <si>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</si>
  <si>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</si>
  <si>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</si>
  <si>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</si>
  <si>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</si>
  <si>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</si>
  <si>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</si>
  <si>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</si>
  <si>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</si>
  <si>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</si>
  <si>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</si>
  <si>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</si>
  <si>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</si>
  <si>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</si>
  <si>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</si>
  <si>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</si>
  <si>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</si>
  <si>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</si>
  <si>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</si>
  <si>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</si>
  <si>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</si>
  <si>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</si>
  <si>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</si>
  <si>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</si>
  <si>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</si>
  <si>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</si>
  <si>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</si>
  <si>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</si>
  <si>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</si>
  <si>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</si>
  <si>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</si>
  <si>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</si>
  <si>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</si>
  <si>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</si>
  <si>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</si>
  <si>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</si>
  <si>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</si>
  <si>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</si>
  <si>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</si>
  <si>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</si>
  <si>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</si>
  <si>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</si>
  <si>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</si>
  <si>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</si>
  <si>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</si>
  <si>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</si>
  <si>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</si>
  <si>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</si>
  <si>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</si>
  <si>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</si>
  <si>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</si>
  <si>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</si>
  <si>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</si>
  <si>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</si>
  <si>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</si>
  <si>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</si>
  <si>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</si>
  <si>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</si>
  <si>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</si>
  <si>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</si>
  <si>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</si>
  <si>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</si>
  <si>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</si>
  <si>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</si>
  <si>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</si>
  <si>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</si>
  <si>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</si>
  <si>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</si>
  <si>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</si>
  <si>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</si>
  <si>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</si>
  <si>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</si>
  <si>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</si>
  <si>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</si>
  <si>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</si>
  <si>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</si>
  <si>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</si>
  <si>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</si>
  <si>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</si>
  <si>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</si>
  <si>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</si>
  <si>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</si>
  <si>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</si>
  <si>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</si>
  <si>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</si>
  <si>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</si>
  <si>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</si>
  <si>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</si>
  <si>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</si>
  <si>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</si>
  <si>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</si>
  <si>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</si>
  <si>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</si>
  <si>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</si>
  <si>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</si>
  <si>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</si>
  <si>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</si>
  <si>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</si>
  <si>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</si>
  <si>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</si>
  <si>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</si>
  <si>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</si>
  <si>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</si>
  <si>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</si>
  <si>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</si>
  <si>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</si>
  <si>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</si>
  <si>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</si>
  <si>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</si>
  <si>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</si>
  <si>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</si>
  <si>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</si>
  <si>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</si>
  <si>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</si>
  <si>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</si>
  <si>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</si>
  <si>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</si>
  <si>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</si>
  <si>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</si>
  <si>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</si>
  <si>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</si>
  <si>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</si>
  <si>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</si>
  <si>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</si>
  <si>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</si>
  <si>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</si>
  <si>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</si>
  <si>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</si>
  <si>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</si>
  <si>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</si>
  <si>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</si>
  <si>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</si>
  <si>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</si>
  <si>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</si>
  <si>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</si>
  <si>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</si>
  <si>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</si>
  <si>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</si>
  <si>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</si>
  <si>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</si>
  <si>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</si>
  <si>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</si>
  <si>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</si>
  <si>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</si>
  <si>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</si>
  <si>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</si>
  <si>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</si>
  <si>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</si>
  <si>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</si>
  <si>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</si>
  <si>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</si>
  <si>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</si>
  <si>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</si>
  <si>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</si>
  <si>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</si>
  <si>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</si>
  <si>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</si>
  <si>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</si>
  <si>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</si>
  <si>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</si>
  <si>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</si>
  <si>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</si>
  <si>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</si>
  <si>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</si>
  <si>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</si>
  <si>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</si>
  <si>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</si>
  <si>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</si>
  <si>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</si>
  <si>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</si>
  <si>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</si>
  <si>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</si>
  <si>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</si>
  <si>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</si>
  <si>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</si>
  <si>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</si>
  <si>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</si>
  <si>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</si>
  <si>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</si>
  <si>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</si>
  <si>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</si>
  <si>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</si>
  <si>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</si>
  <si>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</si>
  <si>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</si>
  <si>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</si>
  <si>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</si>
  <si>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</si>
  <si>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</si>
  <si>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</si>
  <si>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</si>
  <si>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</si>
  <si>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</si>
  <si>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</si>
  <si>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</si>
  <si>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</si>
  <si>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</si>
  <si>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</si>
  <si>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</si>
  <si>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</si>
  <si>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</si>
  <si>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</si>
  <si>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</si>
  <si>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</si>
  <si>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</si>
  <si>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</si>
  <si>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</si>
  <si>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</si>
  <si>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</si>
  <si>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</si>
  <si>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</si>
  <si>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</si>
  <si>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</si>
  <si>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</si>
  <si>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</si>
  <si>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</si>
  <si>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</si>
  <si>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</si>
  <si>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</si>
  <si>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</si>
  <si>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</si>
  <si>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</si>
  <si>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</si>
  <si>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</si>
  <si>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</si>
  <si>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</si>
  <si>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</si>
  <si>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</si>
  <si>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</si>
  <si>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</si>
  <si>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</si>
  <si>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</si>
  <si>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</si>
  <si>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</si>
  <si>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</si>
  <si>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</si>
  <si>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</si>
  <si>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</si>
  <si>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</si>
  <si>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</si>
  <si>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</si>
  <si>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</si>
  <si>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</si>
  <si>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</si>
  <si>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</si>
  <si>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</si>
  <si>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</si>
  <si>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</si>
  <si>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</si>
  <si>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</si>
  <si>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</si>
  <si>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</si>
  <si>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</si>
  <si>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</si>
  <si>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</si>
  <si>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</si>
  <si>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</si>
  <si>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</si>
  <si>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</si>
  <si>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</si>
  <si>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</si>
  <si>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</si>
  <si>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</si>
  <si>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</si>
  <si>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</si>
  <si>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</si>
  <si>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</si>
  <si>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</si>
  <si>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</si>
  <si>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</si>
  <si>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</si>
  <si>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</si>
  <si>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</si>
  <si>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</si>
  <si>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</si>
  <si>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</si>
  <si>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</si>
  <si>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</si>
  <si>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</si>
  <si>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</si>
  <si>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</si>
  <si>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</si>
  <si>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</si>
  <si>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</si>
  <si>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</si>
  <si>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</si>
  <si>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</si>
  <si>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</si>
  <si>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</si>
  <si>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</si>
  <si>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</si>
  <si>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</si>
  <si>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</si>
  <si>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</si>
  <si>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</si>
  <si>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</si>
  <si>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</si>
  <si>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</si>
  <si>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</si>
  <si>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</si>
  <si>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</si>
  <si>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</si>
  <si>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</si>
  <si>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</si>
  <si>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</si>
  <si>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</si>
  <si>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</si>
  <si>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</si>
  <si>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</si>
  <si>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</si>
  <si>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</si>
  <si>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</si>
  <si>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</si>
  <si>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</si>
  <si>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</si>
  <si>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</si>
  <si>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</si>
  <si>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</si>
  <si>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</si>
  <si>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</si>
  <si>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</si>
  <si>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</si>
  <si>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</si>
  <si>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</si>
  <si>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</si>
  <si>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</si>
  <si>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</si>
  <si>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</si>
  <si>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</si>
  <si>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</si>
  <si>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</si>
  <si>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</si>
  <si>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</si>
  <si>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</si>
  <si>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</si>
  <si>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</si>
  <si>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</si>
  <si>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</si>
  <si>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</si>
  <si>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</si>
  <si>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</si>
  <si>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</si>
  <si>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</si>
  <si>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</si>
  <si>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</si>
  <si>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</si>
  <si>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</si>
  <si>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</si>
  <si>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</si>
  <si>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</si>
  <si>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</si>
  <si>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</si>
  <si>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</si>
  <si>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</si>
  <si>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</si>
  <si>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</si>
  <si>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</si>
  <si>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</si>
  <si>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</si>
  <si>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</si>
  <si>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</si>
  <si>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</si>
  <si>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</si>
  <si>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</si>
  <si>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</si>
  <si>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</si>
  <si>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</si>
  <si>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</si>
  <si>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</si>
  <si>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</si>
  <si>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</si>
  <si>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</si>
  <si>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</si>
  <si>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</si>
  <si>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</si>
  <si>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</si>
  <si>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</si>
  <si>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</si>
  <si>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</si>
  <si>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</si>
  <si>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</si>
  <si>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</si>
  <si>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</si>
  <si>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</si>
  <si>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</si>
  <si>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</si>
  <si>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</si>
  <si>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</si>
  <si>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</si>
  <si>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</si>
  <si>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</si>
  <si>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</si>
  <si>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</si>
  <si>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</si>
  <si>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</si>
  <si>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</si>
  <si>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</si>
  <si>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</si>
  <si>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</si>
  <si>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</si>
  <si>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</si>
  <si>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</si>
  <si>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</si>
  <si>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</si>
  <si>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</si>
  <si>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</si>
  <si>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</si>
  <si>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</si>
  <si>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</si>
  <si>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</si>
  <si>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</si>
  <si>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</si>
  <si>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</si>
  <si>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</si>
  <si>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</si>
  <si>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</si>
  <si>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</si>
  <si>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</si>
  <si>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</si>
  <si>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</si>
  <si>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</si>
  <si>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</si>
  <si>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</si>
  <si>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</si>
  <si>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</si>
  <si>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</si>
  <si>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</si>
  <si>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</si>
  <si>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</si>
  <si>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</si>
  <si>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</si>
  <si>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</si>
  <si>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</si>
  <si>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</si>
  <si>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</si>
  <si>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</si>
  <si>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</si>
  <si>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</si>
  <si>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</si>
  <si>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</si>
  <si>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</si>
  <si>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</si>
  <si>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</si>
  <si>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</si>
  <si>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</si>
  <si>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</si>
  <si>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</si>
  <si>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</si>
  <si>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</si>
  <si>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</si>
  <si>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</si>
  <si>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</si>
  <si>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</si>
  <si>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</si>
  <si>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</si>
  <si>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</si>
  <si>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</si>
  <si>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</si>
  <si>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</si>
  <si>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</si>
  <si>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</si>
  <si>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</si>
  <si>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</si>
  <si>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</si>
  <si>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</si>
  <si>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</si>
  <si>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</si>
  <si>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</si>
  <si>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</si>
  <si>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</si>
  <si>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</si>
  <si>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</si>
  <si>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</si>
  <si>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</si>
  <si>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</si>
  <si>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</si>
  <si>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</si>
  <si>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</si>
  <si>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</si>
  <si>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</si>
  <si>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</si>
  <si>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</si>
  <si>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</si>
  <si>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</si>
  <si>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</si>
  <si>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</si>
  <si>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</si>
  <si>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</si>
  <si>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</si>
  <si>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</si>
  <si>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</si>
  <si>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</si>
  <si>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</si>
  <si>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</si>
  <si>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</si>
  <si>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</si>
  <si>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</si>
  <si>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</si>
  <si>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</si>
  <si>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</si>
  <si>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</si>
  <si>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</si>
  <si>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</si>
  <si>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</si>
  <si>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</si>
  <si>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</si>
  <si>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</si>
  <si>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</si>
  <si>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</si>
  <si>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</si>
  <si>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</si>
  <si>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</si>
  <si>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</si>
  <si>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</si>
  <si>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</si>
  <si>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</si>
  <si>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</si>
  <si>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</si>
  <si>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</si>
  <si>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</si>
  <si>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</si>
  <si>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</si>
  <si>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</si>
  <si>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</si>
  <si>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</si>
  <si>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</si>
  <si>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</si>
  <si>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</si>
  <si>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</si>
  <si>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</si>
  <si>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</si>
  <si>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</si>
  <si>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</si>
  <si>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</si>
  <si>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</si>
  <si>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</si>
  <si>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</si>
  <si>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</si>
  <si>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</si>
  <si>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</si>
  <si>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</si>
  <si>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</si>
  <si>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</si>
  <si>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</si>
  <si>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</si>
  <si>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</si>
  <si>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</si>
  <si>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</si>
  <si>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</si>
  <si>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</si>
  <si>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</si>
  <si>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</si>
  <si>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</si>
  <si>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</si>
  <si>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</si>
  <si>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</si>
  <si>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</si>
  <si>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</si>
  <si>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</si>
  <si>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</si>
  <si>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</si>
  <si>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</si>
  <si>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</si>
  <si>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</si>
  <si>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</si>
  <si>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</si>
  <si>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</si>
  <si>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</si>
  <si>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</si>
  <si>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</si>
  <si>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</si>
  <si>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</si>
  <si>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</si>
  <si>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</si>
  <si>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</si>
  <si>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</si>
  <si>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</si>
  <si>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</si>
  <si>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</si>
  <si>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</si>
  <si>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</si>
  <si>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</si>
  <si>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</si>
  <si>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</si>
  <si>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</si>
  <si>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</si>
  <si>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</si>
  <si>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</si>
  <si>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</si>
  <si>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</si>
  <si>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</si>
  <si>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</si>
  <si>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</si>
  <si>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</si>
  <si>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</si>
  <si>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</si>
  <si>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</si>
  <si>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</si>
  <si>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</si>
  <si>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</si>
  <si>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</si>
  <si>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</si>
  <si>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</si>
  <si>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</si>
  <si>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</si>
  <si>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</si>
  <si>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</si>
  <si>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</si>
  <si>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</si>
  <si>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</si>
  <si>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</si>
  <si>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</si>
  <si>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</si>
  <si>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</si>
  <si>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</si>
  <si>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</si>
  <si>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</si>
  <si>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</si>
  <si>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</si>
  <si>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</si>
  <si>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</si>
  <si>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</si>
  <si>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</si>
  <si>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</si>
  <si>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</si>
  <si>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</si>
  <si>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</si>
  <si>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</si>
  <si>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</si>
  <si>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</si>
  <si>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</si>
  <si>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</si>
  <si>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</si>
  <si>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</si>
  <si>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</si>
  <si>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</si>
  <si>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</si>
  <si>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</si>
  <si>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</si>
  <si>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</si>
  <si>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</si>
  <si>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</si>
  <si>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</si>
  <si>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</si>
  <si>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</si>
  <si>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</si>
  <si>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</si>
  <si>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</si>
  <si>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</si>
  <si>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</si>
  <si>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</si>
  <si>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</si>
  <si>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</si>
  <si>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</si>
  <si>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</si>
  <si>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</si>
  <si>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</si>
  <si>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</si>
  <si>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</si>
  <si>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</si>
  <si>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</si>
  <si>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</si>
  <si>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</si>
  <si>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</si>
  <si>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</si>
  <si>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</si>
  <si>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</si>
  <si>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</si>
  <si>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</si>
  <si>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</si>
  <si>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</si>
  <si>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</si>
  <si>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</si>
  <si>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</si>
  <si>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</si>
  <si>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</si>
  <si>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</si>
  <si>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</si>
  <si>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</si>
  <si>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</si>
  <si>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</si>
  <si>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</si>
  <si>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</si>
  <si>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</si>
  <si>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</si>
  <si>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</si>
  <si>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</si>
  <si>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</si>
  <si>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</si>
  <si>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</si>
  <si>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</si>
  <si>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</si>
  <si>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</si>
  <si>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</si>
  <si>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</si>
  <si>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</si>
  <si>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</si>
  <si>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</si>
  <si>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</si>
  <si>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</si>
  <si>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</si>
  <si>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</si>
  <si>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</si>
  <si>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</si>
  <si>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</si>
  <si>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</si>
  <si>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</si>
  <si>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</si>
  <si>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</si>
  <si>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</si>
  <si>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</si>
  <si>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</si>
  <si>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</si>
  <si>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</si>
  <si>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</si>
  <si>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</si>
  <si>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</si>
  <si>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</si>
  <si>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</si>
  <si>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</si>
  <si>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</si>
  <si>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</si>
  <si>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</si>
  <si>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</si>
  <si>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</si>
  <si>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</si>
  <si>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</si>
  <si>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</si>
  <si>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</si>
  <si>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</si>
  <si>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</si>
  <si>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</si>
  <si>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</si>
  <si>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</si>
  <si>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</si>
  <si>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</si>
  <si>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</si>
  <si>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</si>
  <si>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</si>
  <si>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</si>
  <si>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</si>
  <si>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</si>
  <si>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</si>
  <si>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</si>
  <si>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</si>
  <si>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</si>
  <si>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</si>
  <si>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</si>
  <si>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</si>
  <si>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</si>
  <si>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</si>
  <si>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</si>
  <si>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</si>
  <si>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</si>
  <si>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</si>
  <si>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</si>
  <si>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</si>
  <si>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</si>
  <si>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</si>
  <si>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</si>
  <si>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</si>
  <si>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</si>
  <si>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</si>
  <si>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</si>
  <si>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</si>
  <si>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</si>
  <si>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</si>
  <si>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</si>
  <si>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</si>
  <si>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</si>
  <si>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</si>
  <si>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</si>
  <si>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</si>
  <si>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</si>
  <si>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</si>
  <si>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</si>
  <si>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</si>
  <si>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</si>
  <si>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</si>
  <si>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</si>
  <si>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</si>
  <si>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</si>
  <si>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</si>
  <si>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</si>
  <si>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</si>
  <si>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</si>
  <si>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</si>
  <si>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</si>
  <si>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</si>
  <si>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</si>
  <si>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</si>
  <si>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</si>
  <si>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</si>
  <si>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</si>
  <si>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</si>
  <si>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</si>
  <si>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</si>
  <si>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</si>
  <si>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</si>
  <si>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</si>
  <si>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</si>
  <si>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</si>
  <si>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</si>
  <si>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</si>
  <si>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</si>
  <si>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</si>
  <si>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</si>
  <si>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</si>
  <si>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</si>
  <si>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</si>
  <si>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</si>
  <si>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</si>
  <si>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</si>
  <si>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</si>
  <si>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</si>
  <si>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</si>
  <si>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</si>
  <si>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</si>
  <si>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</si>
  <si>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</si>
  <si>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</si>
  <si>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</si>
  <si>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</si>
  <si>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</si>
  <si>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</si>
  <si>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</si>
  <si>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</si>
  <si>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</si>
  <si>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</si>
  <si>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</si>
  <si>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</si>
  <si>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</si>
  <si>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</si>
  <si>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</si>
  <si>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</si>
  <si>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</si>
  <si>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</si>
  <si>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</si>
  <si>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</si>
  <si>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</si>
  <si>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</si>
  <si>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</si>
  <si>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</si>
  <si>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</si>
  <si>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</si>
  <si>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</si>
  <si>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</si>
  <si>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</si>
  <si>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</si>
  <si>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</si>
  <si>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</si>
  <si>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</si>
  <si>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</si>
  <si>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</si>
  <si>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</si>
  <si>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</si>
  <si>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</si>
  <si>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</si>
  <si>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</si>
  <si>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</si>
  <si>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</si>
  <si>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</si>
  <si>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</si>
  <si>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</si>
  <si>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</si>
  <si>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</si>
  <si>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</si>
  <si>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</si>
  <si>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</si>
  <si>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</si>
  <si>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</si>
  <si>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</si>
  <si>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</si>
  <si>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</si>
  <si>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</si>
  <si>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</si>
  <si>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</si>
  <si>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</si>
  <si>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</si>
  <si>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</si>
  <si>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</si>
  <si>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</si>
  <si>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</si>
  <si>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</si>
  <si>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</si>
  <si>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</si>
  <si>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</si>
  <si>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</si>
  <si>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</si>
  <si>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</si>
  <si>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</si>
  <si>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</si>
  <si>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</si>
  <si>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</si>
  <si>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</si>
  <si>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</si>
  <si>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</si>
  <si>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</si>
  <si>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</si>
  <si>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</si>
  <si>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</si>
  <si>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</si>
  <si>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</si>
  <si>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</si>
  <si>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</si>
  <si>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</si>
  <si>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</si>
  <si>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</si>
  <si>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</si>
  <si>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</si>
  <si>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</si>
  <si>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</si>
  <si>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</si>
  <si>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</si>
  <si>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</si>
  <si>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</si>
  <si>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</si>
  <si>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</si>
  <si>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</si>
  <si>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</si>
  <si>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</si>
  <si>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</si>
  <si>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</si>
  <si>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</si>
  <si>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</si>
  <si>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</si>
  <si>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</si>
  <si>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</si>
  <si>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</si>
  <si>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</si>
  <si>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</si>
  <si>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</si>
  <si>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</si>
  <si>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</si>
  <si>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</si>
  <si>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</si>
  <si>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</si>
  <si>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</si>
  <si>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</si>
  <si>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</si>
  <si>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</si>
  <si>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</si>
  <si>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</si>
  <si>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</si>
  <si>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</si>
  <si>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</si>
  <si>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</si>
  <si>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</si>
  <si>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</si>
  <si>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</si>
  <si>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</si>
  <si>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</si>
  <si>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</si>
  <si>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</si>
  <si>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</si>
  <si>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</si>
  <si>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</si>
  <si>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</si>
  <si>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</si>
  <si>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</si>
  <si>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</si>
  <si>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</si>
  <si>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</si>
  <si>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</si>
  <si>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</si>
  <si>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</si>
  <si>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</si>
  <si>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</si>
  <si>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</si>
  <si>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</si>
  <si>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</si>
  <si>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</si>
  <si>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</si>
  <si>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</si>
  <si>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</si>
  <si>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</si>
  <si>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</si>
  <si>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</si>
  <si>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</si>
  <si>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</si>
  <si>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</si>
  <si>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</si>
  <si>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</si>
  <si>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</si>
  <si>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</si>
  <si>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</si>
  <si>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</si>
  <si>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</si>
  <si>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</si>
  <si>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</si>
  <si>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</si>
  <si>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</si>
  <si>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</si>
  <si>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</si>
  <si>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</si>
  <si>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</si>
  <si>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</si>
  <si>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</si>
  <si>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</si>
  <si>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</si>
  <si>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</si>
  <si>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</si>
  <si>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</si>
  <si>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</si>
  <si>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</si>
  <si>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</si>
  <si>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</si>
  <si>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</si>
  <si>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</si>
  <si>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</si>
  <si>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</si>
  <si>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</si>
  <si>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</si>
  <si>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</si>
  <si>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</si>
  <si>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</si>
  <si>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</si>
  <si>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</si>
  <si>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</si>
  <si>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</si>
  <si>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</si>
  <si>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</si>
  <si>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</si>
  <si>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</si>
  <si>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</si>
  <si>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</si>
  <si>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</si>
  <si>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</si>
  <si>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</si>
  <si>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</si>
  <si>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</si>
  <si>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</si>
  <si>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</si>
  <si>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</si>
  <si>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</si>
  <si>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</si>
  <si>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</si>
  <si>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</si>
  <si>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</si>
  <si>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</si>
  <si>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</si>
  <si>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</si>
  <si>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</si>
  <si>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</si>
  <si>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</si>
  <si>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</si>
  <si>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</si>
  <si>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</si>
  <si>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</si>
  <si>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</si>
  <si>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</si>
  <si>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</si>
  <si>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</si>
  <si>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</si>
  <si>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</si>
  <si>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</si>
  <si>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</si>
  <si>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</si>
  <si>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</si>
  <si>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</si>
  <si>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</si>
  <si>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</si>
  <si>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</si>
  <si>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</si>
  <si>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</si>
  <si>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</si>
  <si>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</si>
  <si>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</si>
  <si>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</si>
  <si>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</si>
  <si>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</si>
  <si>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</si>
  <si>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</si>
  <si>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</si>
  <si>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</si>
  <si>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</si>
  <si>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</si>
  <si>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</si>
  <si>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</si>
  <si>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</si>
  <si>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</si>
  <si>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</si>
  <si>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</si>
  <si>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</si>
  <si>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</si>
  <si>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</si>
  <si>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</si>
  <si>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</si>
  <si>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</si>
  <si>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</si>
  <si>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</si>
  <si>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</si>
  <si>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</si>
  <si>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</si>
  <si>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</si>
  <si>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</si>
  <si>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</si>
  <si>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</si>
  <si>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</si>
  <si>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</si>
  <si>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</si>
  <si>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</si>
  <si>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</si>
  <si>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</si>
  <si>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</si>
  <si>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</si>
  <si>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</si>
  <si>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</si>
  <si>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</si>
  <si>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</si>
  <si>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</si>
  <si>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</si>
  <si>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</si>
  <si>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</si>
  <si>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</si>
  <si>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</si>
  <si>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</si>
  <si>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</si>
  <si>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</si>
  <si>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</si>
  <si>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</si>
  <si>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</si>
  <si>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</si>
  <si>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</si>
  <si>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</si>
  <si>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</si>
  <si>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</si>
  <si>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</si>
  <si>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</si>
  <si>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</si>
  <si>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</si>
  <si>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</si>
  <si>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</si>
  <si>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</si>
  <si>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</si>
  <si>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</si>
  <si>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</si>
  <si>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</si>
  <si>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</si>
  <si>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</si>
  <si>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</si>
  <si>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</si>
  <si>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</si>
  <si>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</si>
  <si>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</si>
  <si>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</si>
  <si>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</si>
  <si>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</si>
  <si>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</si>
  <si>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</si>
  <si>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</si>
  <si>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</si>
  <si>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</si>
  <si>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</si>
  <si>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</si>
  <si>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</si>
  <si>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</si>
  <si>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</si>
  <si>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</si>
  <si>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</si>
  <si>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</si>
  <si>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</si>
  <si>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</si>
  <si>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</si>
  <si>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</si>
  <si>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</si>
  <si>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</si>
  <si>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</si>
  <si>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</si>
  <si>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</si>
  <si>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</si>
  <si>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</si>
  <si>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</si>
  <si>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</si>
  <si>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</si>
  <si>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</si>
  <si>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</si>
  <si>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</si>
  <si>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</si>
  <si>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</si>
  <si>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</si>
  <si>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</si>
  <si>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</si>
  <si>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</si>
  <si>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</si>
  <si>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</si>
  <si>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</si>
  <si>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</si>
  <si>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</si>
  <si>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</si>
  <si>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</si>
  <si>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</si>
  <si>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</si>
  <si>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</si>
  <si>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</si>
  <si>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</si>
  <si>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</si>
  <si>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</si>
  <si>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</si>
  <si>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</si>
  <si>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</si>
  <si>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</si>
  <si>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</si>
  <si>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</si>
  <si>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</si>
  <si>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</si>
  <si>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</si>
  <si>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</si>
  <si>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</si>
  <si>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</si>
  <si>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</si>
  <si>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</si>
  <si>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</si>
  <si>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</si>
  <si>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</si>
  <si>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</si>
  <si>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</si>
  <si>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</si>
  <si>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</si>
  <si>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</si>
  <si>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</si>
  <si>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</si>
  <si>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</si>
  <si>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</si>
  <si>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</si>
  <si>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</si>
  <si>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</si>
  <si>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</si>
  <si>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</si>
  <si>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</si>
  <si>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</si>
  <si>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</si>
  <si>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</si>
  <si>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</si>
  <si>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</si>
  <si>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</si>
  <si>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</si>
  <si>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</si>
  <si>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</si>
  <si>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</si>
  <si>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</si>
  <si>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</si>
  <si>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</si>
  <si>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</si>
  <si>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</si>
  <si>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</si>
  <si>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</si>
  <si>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</si>
  <si>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</si>
  <si>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</si>
  <si>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</si>
  <si>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</si>
  <si>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</si>
  <si>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</si>
  <si>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</si>
  <si>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</si>
  <si>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</si>
  <si>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</si>
  <si>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</si>
  <si>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</si>
  <si>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</si>
  <si>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</si>
  <si>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</si>
  <si>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</si>
  <si>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</si>
  <si>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</si>
  <si>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</si>
  <si>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</si>
  <si>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</si>
  <si>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</si>
  <si>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</si>
  <si>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</si>
  <si>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</si>
  <si>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</si>
  <si>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</si>
  <si>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</si>
  <si>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</si>
  <si>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</si>
  <si>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</si>
  <si>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</si>
  <si>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</si>
  <si>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</si>
  <si>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</si>
  <si>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</si>
  <si>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</si>
  <si>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</si>
  <si>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</si>
  <si>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</si>
  <si>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</si>
  <si>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</si>
  <si>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</si>
  <si>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</si>
  <si>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</si>
  <si>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</si>
  <si>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</si>
  <si>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</si>
  <si>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</si>
  <si>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</si>
  <si>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</si>
  <si>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</si>
  <si>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</si>
  <si>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</si>
  <si>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</si>
  <si>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</si>
  <si>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</si>
  <si>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</si>
  <si>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</si>
  <si>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</si>
  <si>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</si>
  <si>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</si>
  <si>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</si>
  <si>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</si>
  <si>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</si>
  <si>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</si>
  <si>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</si>
  <si>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</si>
  <si>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</si>
  <si>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</si>
  <si>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</si>
  <si>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</si>
  <si>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</si>
  <si>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</si>
  <si>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</si>
  <si>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</si>
  <si>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</si>
  <si>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</si>
  <si>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</si>
  <si>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</si>
  <si>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</si>
  <si>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</si>
  <si>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</si>
  <si>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</si>
  <si>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</si>
  <si>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</si>
  <si>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</si>
  <si>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</si>
  <si>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</si>
  <si>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</si>
  <si>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</si>
  <si>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</si>
  <si>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</si>
  <si>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</si>
  <si>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</si>
  <si>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</si>
  <si>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</si>
  <si>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</si>
  <si>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</si>
  <si>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</si>
  <si>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</si>
  <si>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</si>
  <si>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</si>
  <si>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</si>
  <si>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</si>
  <si>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</si>
  <si>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</si>
  <si>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</si>
  <si>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</si>
  <si>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</si>
  <si>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</si>
  <si>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</si>
  <si>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</si>
  <si>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</si>
  <si>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</si>
  <si>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</si>
  <si>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</si>
  <si>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</si>
  <si>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</si>
  <si>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</si>
  <si>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</si>
  <si>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</si>
  <si>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</si>
  <si>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</si>
  <si>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</si>
  <si>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</si>
  <si>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</si>
  <si>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</si>
  <si>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</si>
  <si>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</si>
  <si>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</si>
  <si>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</si>
  <si>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</si>
  <si>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</si>
  <si>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</si>
  <si>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</si>
  <si>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</si>
  <si>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</si>
  <si>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</si>
  <si>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</si>
  <si>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</si>
  <si>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</si>
  <si>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</si>
  <si>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</si>
  <si>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</si>
  <si>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</si>
  <si>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</si>
  <si>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</si>
  <si>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</si>
  <si>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</si>
  <si>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</si>
  <si>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</si>
  <si>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</si>
  <si>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</si>
  <si>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</si>
  <si>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</si>
  <si>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</si>
  <si>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</si>
  <si>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</si>
  <si>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</si>
  <si>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</si>
  <si>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</si>
  <si>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</si>
  <si>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</si>
  <si>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</si>
  <si>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</si>
  <si>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</si>
  <si>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</si>
  <si>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</si>
  <si>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</si>
  <si>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</si>
  <si>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</si>
  <si>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</si>
  <si>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</si>
  <si>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</si>
  <si>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</si>
  <si>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</si>
  <si>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</si>
  <si>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</si>
  <si>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</si>
  <si>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</si>
  <si>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</si>
  <si>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</si>
  <si>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</si>
  <si>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</si>
  <si>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</si>
  <si>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</si>
  <si>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</si>
  <si>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</si>
  <si>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</si>
  <si>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</si>
  <si>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</si>
  <si>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</si>
  <si>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</si>
  <si>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</si>
  <si>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</si>
  <si>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</si>
  <si>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</si>
  <si>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</si>
  <si>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</si>
  <si>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</si>
  <si>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</si>
  <si>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</si>
  <si>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</si>
  <si>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</si>
  <si>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</si>
  <si>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</si>
  <si>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</si>
  <si>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</si>
  <si>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</si>
  <si>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</si>
  <si>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</si>
  <si>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</si>
  <si>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</si>
  <si>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</si>
  <si>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</si>
  <si>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</si>
  <si>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</si>
  <si>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</si>
  <si>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</si>
  <si>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</si>
  <si>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</si>
  <si>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</si>
  <si>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</si>
  <si>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</si>
  <si>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</si>
  <si>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</si>
  <si>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</si>
  <si>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</si>
  <si>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</si>
  <si>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</si>
  <si>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</si>
  <si>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</si>
  <si>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</si>
  <si>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</si>
  <si>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</si>
  <si>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</si>
  <si>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</si>
  <si>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</si>
  <si>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</si>
  <si>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</si>
  <si>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</si>
  <si>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</si>
  <si>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</si>
  <si>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</si>
  <si>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</si>
  <si>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</si>
  <si>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</si>
  <si>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</si>
  <si>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</si>
  <si>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</si>
  <si>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</si>
  <si>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</si>
  <si>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</si>
  <si>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</si>
  <si>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</si>
  <si>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</si>
  <si>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</si>
  <si>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</si>
  <si>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</si>
  <si>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</si>
  <si>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</si>
  <si>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</si>
  <si>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</si>
  <si>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</si>
  <si>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</si>
  <si>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</si>
  <si>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</si>
  <si>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</si>
  <si>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</si>
  <si>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</si>
  <si>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</si>
  <si>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</si>
  <si>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</si>
  <si>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</si>
  <si>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</si>
  <si>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</si>
  <si>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</si>
  <si>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</si>
  <si>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</si>
  <si>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</si>
  <si>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</si>
  <si>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</si>
  <si>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</si>
  <si>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</si>
  <si>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</si>
  <si>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</si>
  <si>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</si>
  <si>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</si>
  <si>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</si>
  <si>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</si>
  <si>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</si>
  <si>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</si>
  <si>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</si>
  <si>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</si>
  <si>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</si>
  <si>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</si>
  <si>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</si>
  <si>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</si>
  <si>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</si>
  <si>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</si>
  <si>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</si>
  <si>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</si>
  <si>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</si>
  <si>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</si>
  <si>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</si>
  <si>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</si>
  <si>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</si>
  <si>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</si>
  <si>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</si>
  <si>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</si>
  <si>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</si>
  <si>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</si>
  <si>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</si>
  <si>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</si>
  <si>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</si>
  <si>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</si>
  <si>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</si>
  <si>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</si>
  <si>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</si>
  <si>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</si>
  <si>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</si>
  <si>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</si>
  <si>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</si>
  <si>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</si>
  <si>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</si>
  <si>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</si>
  <si>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</si>
  <si>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</si>
  <si>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</si>
  <si>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</si>
  <si>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</si>
  <si>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</si>
  <si>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</si>
  <si>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</si>
  <si>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</si>
  <si>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</si>
  <si>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</si>
  <si>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</si>
  <si>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</si>
  <si>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</si>
  <si>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</si>
  <si>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</si>
  <si>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</si>
  <si>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</si>
  <si>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</si>
  <si>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</si>
  <si>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</si>
  <si>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</si>
  <si>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</si>
  <si>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</si>
  <si>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</si>
  <si>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</si>
  <si>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</si>
  <si>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</si>
  <si>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</si>
  <si>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</si>
  <si>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</si>
  <si>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</si>
  <si>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</si>
  <si>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</si>
  <si>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</si>
  <si>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</si>
  <si>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</si>
  <si>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</si>
  <si>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</si>
  <si>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</si>
  <si>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</si>
  <si>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</si>
  <si>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</si>
  <si>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</si>
  <si>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</si>
  <si>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</si>
  <si>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</si>
  <si>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</si>
  <si>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</si>
  <si>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</si>
  <si>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</si>
  <si>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</si>
  <si>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</si>
  <si>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</si>
  <si>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</si>
  <si>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</si>
  <si>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</si>
  <si>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</si>
  <si>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</si>
  <si>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</si>
  <si>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</si>
  <si>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</si>
  <si>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</si>
  <si>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</si>
  <si>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</si>
  <si>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</si>
  <si>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</si>
  <si>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</si>
  <si>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</si>
  <si>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</si>
  <si>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</si>
  <si>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</si>
  <si>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</si>
  <si>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</si>
  <si>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</si>
  <si>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</si>
  <si>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</si>
  <si>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</si>
  <si>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</si>
  <si>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</si>
  <si>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</si>
  <si>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</si>
  <si>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</si>
  <si>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</si>
  <si>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</si>
  <si>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</si>
  <si>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</si>
  <si>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</si>
  <si>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</si>
  <si>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</si>
  <si>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</si>
  <si>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</si>
  <si>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</si>
  <si>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</si>
  <si>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</si>
  <si>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</si>
  <si>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</si>
  <si>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</si>
  <si>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</si>
  <si>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</si>
  <si>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</si>
  <si>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</si>
  <si>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</si>
  <si>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</si>
  <si>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</si>
  <si>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</si>
  <si>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</si>
  <si>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</si>
  <si>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</si>
  <si>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</si>
  <si>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</si>
  <si>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</si>
  <si>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</si>
  <si>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</si>
  <si>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</si>
  <si>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</si>
  <si>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</si>
  <si>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</si>
  <si>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</si>
  <si>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</si>
  <si>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</si>
  <si>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</si>
  <si>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</si>
  <si>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</si>
  <si>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</si>
  <si>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</si>
  <si>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</si>
  <si>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</si>
  <si>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</si>
  <si>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</si>
  <si>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</si>
  <si>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</si>
  <si>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</si>
  <si>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</si>
  <si>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</si>
  <si>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</si>
  <si>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</si>
  <si>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</si>
  <si>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</si>
  <si>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</si>
  <si>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</si>
  <si>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</si>
  <si>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</si>
  <si>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</si>
  <si>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</si>
  <si>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</si>
  <si>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</si>
  <si>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</si>
  <si>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</si>
  <si>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</si>
  <si>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</si>
  <si>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</si>
  <si>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</si>
  <si>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</si>
  <si>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</si>
  <si>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</si>
  <si>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</si>
  <si>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</si>
  <si>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</si>
  <si>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</si>
  <si>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</si>
  <si>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</si>
  <si>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</si>
  <si>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</si>
  <si>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</si>
  <si>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</si>
  <si>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</si>
  <si>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</si>
  <si>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</si>
  <si>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</si>
  <si>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</si>
  <si>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</si>
  <si>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</si>
  <si>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</si>
  <si>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</si>
  <si>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</si>
  <si>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</si>
  <si>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</si>
  <si>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</si>
  <si>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</si>
  <si>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</si>
  <si>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</si>
  <si>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</si>
  <si>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</si>
  <si>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</si>
  <si>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</si>
  <si>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</si>
  <si>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</si>
  <si>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</si>
  <si>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</si>
  <si>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</si>
  <si>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</si>
  <si>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</si>
  <si>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</si>
  <si>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</si>
  <si>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</si>
  <si>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</si>
  <si>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</si>
  <si>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</si>
  <si>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</si>
  <si>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</si>
  <si>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</si>
  <si>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</si>
  <si>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</si>
  <si>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</si>
  <si>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</si>
  <si>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</si>
  <si>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</si>
  <si>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</si>
  <si>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</si>
  <si>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</si>
  <si>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</si>
  <si>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</si>
  <si>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</si>
  <si>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</si>
  <si>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</si>
  <si>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</si>
  <si>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</si>
  <si>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</si>
  <si>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</si>
  <si>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</si>
  <si>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</si>
  <si>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</si>
  <si>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</si>
  <si>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</si>
  <si>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</si>
  <si>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</si>
  <si>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</si>
  <si>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</si>
  <si>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</si>
  <si>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</si>
  <si>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</si>
  <si>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</si>
  <si>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</si>
  <si>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</si>
  <si>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</si>
  <si>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</si>
  <si>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</si>
  <si>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</si>
  <si>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</si>
  <si>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</si>
  <si>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</si>
  <si>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</si>
  <si>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</si>
  <si>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</si>
  <si>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</si>
  <si>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</si>
  <si>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</si>
  <si>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</si>
  <si>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</si>
  <si>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</si>
  <si>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</si>
  <si>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</si>
  <si>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</si>
  <si>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</si>
  <si>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</si>
  <si>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</si>
  <si>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</si>
  <si>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</si>
  <si>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</si>
  <si>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</si>
  <si>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</si>
  <si>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</si>
  <si>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</si>
  <si>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</si>
  <si>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</si>
  <si>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</si>
  <si>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</si>
  <si>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</si>
  <si>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</si>
  <si>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</si>
  <si>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</si>
  <si>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</si>
  <si>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</si>
  <si>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</si>
  <si>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</si>
  <si>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</si>
  <si>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</si>
  <si>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</si>
  <si>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</si>
  <si>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</si>
  <si>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</si>
  <si>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</si>
  <si>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</si>
  <si>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</si>
  <si>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</si>
  <si>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</si>
  <si>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</si>
  <si>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</si>
  <si>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</si>
  <si>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</si>
  <si>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</si>
  <si>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</si>
  <si>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</si>
  <si>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</si>
  <si>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</si>
  <si>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</si>
  <si>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</si>
  <si>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</si>
  <si>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</si>
  <si>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</si>
  <si>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</si>
  <si>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</si>
  <si>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</si>
  <si>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</si>
  <si>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</si>
  <si>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</si>
  <si>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</si>
  <si>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</si>
  <si>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</si>
  <si>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</si>
  <si>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</si>
  <si>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</si>
  <si>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</si>
  <si>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</si>
  <si>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</si>
  <si>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</si>
  <si>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</si>
  <si>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</si>
  <si>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</si>
  <si>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</si>
  <si>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</si>
  <si>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</si>
  <si>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</si>
  <si>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</si>
  <si>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</si>
  <si>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</si>
  <si>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</si>
  <si>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</si>
  <si>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</si>
  <si>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</si>
  <si>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</si>
  <si>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</si>
  <si>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</si>
  <si>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</si>
  <si>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</si>
  <si>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</si>
  <si>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</si>
  <si>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</si>
  <si>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</si>
  <si>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</si>
  <si>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</si>
  <si>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</si>
  <si>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</si>
  <si>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</si>
  <si>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</si>
  <si>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</si>
  <si>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</si>
  <si>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</si>
  <si>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</si>
  <si>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</si>
  <si>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</si>
  <si>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</si>
  <si>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</si>
  <si>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</si>
  <si>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</si>
  <si>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</si>
  <si>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</si>
  <si>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</si>
  <si>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</si>
  <si>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</si>
  <si>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</si>
  <si>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</si>
  <si>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</si>
  <si>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</si>
  <si>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</si>
  <si>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</si>
  <si>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</si>
  <si>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</si>
  <si>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</si>
  <si>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</si>
  <si>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</si>
  <si>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</si>
  <si>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</si>
  <si>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</si>
  <si>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</si>
  <si>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</si>
  <si>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</si>
  <si>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</si>
  <si>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</si>
  <si>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</si>
  <si>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</si>
  <si>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</si>
  <si>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</si>
  <si>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</si>
  <si>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</si>
  <si>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</si>
  <si>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</si>
  <si>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</si>
  <si>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</si>
  <si>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</si>
  <si>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</si>
  <si>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</si>
  <si>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</si>
  <si>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</si>
  <si>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</si>
  <si>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</si>
  <si>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</si>
  <si>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</si>
  <si>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</si>
  <si>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</si>
  <si>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</si>
  <si>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</si>
  <si>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</si>
  <si>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</si>
  <si>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</si>
  <si>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</si>
  <si>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</si>
  <si>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</si>
  <si>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</si>
  <si>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</si>
  <si>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</si>
  <si>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</si>
  <si>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</si>
  <si>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</si>
  <si>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</si>
  <si>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</si>
  <si>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</si>
  <si>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</si>
  <si>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</si>
  <si>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</si>
  <si>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</si>
  <si>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</si>
  <si>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</si>
  <si>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</si>
  <si>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</si>
  <si>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</si>
  <si>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</si>
  <si>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</si>
  <si>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</si>
  <si>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</si>
  <si>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</si>
  <si>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</si>
  <si>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</si>
  <si>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</si>
  <si>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</si>
  <si>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</si>
  <si>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</si>
  <si>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</si>
  <si>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</si>
  <si>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</si>
  <si>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</si>
  <si>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</si>
  <si>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</si>
  <si>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</si>
  <si>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</si>
  <si>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</si>
  <si>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</si>
  <si>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</si>
  <si>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</si>
  <si>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</si>
  <si>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</si>
  <si>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</si>
  <si>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</si>
  <si>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</si>
  <si>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</si>
  <si>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</si>
  <si>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</si>
  <si>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</si>
  <si>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</si>
  <si>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</si>
  <si>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</si>
  <si>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</si>
  <si>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</si>
  <si>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</si>
  <si>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</si>
  <si>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</si>
  <si>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</si>
  <si>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</si>
  <si>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</si>
  <si>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</si>
  <si>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</si>
  <si>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</si>
  <si>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</si>
  <si>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</si>
  <si>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</si>
  <si>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</si>
  <si>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</si>
  <si>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</si>
  <si>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</si>
  <si>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</si>
  <si>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</si>
  <si>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</si>
  <si>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</si>
  <si>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</si>
  <si>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</si>
  <si>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</si>
  <si>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</si>
  <si>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</si>
  <si>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</si>
  <si>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</si>
  <si>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</si>
  <si>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</si>
  <si>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</si>
  <si>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</si>
  <si>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</si>
  <si>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</si>
  <si>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</si>
  <si>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</si>
  <si>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</si>
  <si>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</si>
  <si>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</si>
  <si>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</si>
  <si>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</si>
  <si>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</si>
  <si>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</si>
  <si>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</si>
  <si>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</si>
  <si>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</si>
  <si>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</si>
  <si>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</si>
  <si>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</si>
  <si>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</si>
  <si>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</si>
  <si>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</si>
  <si>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</si>
  <si>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</si>
  <si>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</si>
  <si>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</si>
  <si>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</si>
  <si>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</si>
  <si>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</si>
  <si>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</si>
  <si>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</si>
  <si>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</si>
  <si>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</si>
  <si>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</si>
  <si>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</si>
  <si>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</si>
  <si>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</si>
  <si>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</si>
  <si>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</si>
  <si>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</si>
  <si>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</si>
  <si>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</si>
  <si>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</si>
  <si>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</si>
  <si>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</si>
  <si>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</si>
  <si>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</si>
  <si>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</si>
  <si>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</si>
  <si>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</si>
  <si>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</si>
  <si>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</si>
  <si>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</si>
  <si>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</si>
  <si>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</si>
  <si>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</si>
  <si>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</si>
  <si>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</si>
  <si>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</si>
  <si>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</si>
  <si>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</si>
  <si>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</si>
  <si>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</si>
  <si>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</si>
  <si>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</si>
  <si>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</si>
  <si>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</si>
  <si>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</si>
  <si>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</si>
  <si>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</si>
  <si>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</si>
  <si>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</si>
  <si>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</si>
  <si>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</si>
  <si>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</si>
  <si>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</si>
  <si>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</si>
  <si>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</si>
  <si>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</si>
  <si>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</si>
  <si>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</si>
  <si>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</si>
  <si>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</si>
  <si>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</si>
  <si>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</si>
  <si>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</si>
  <si>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</si>
  <si>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</si>
  <si>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</si>
  <si>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</si>
  <si>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</si>
  <si>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</si>
  <si>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</si>
  <si>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</si>
  <si>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</si>
  <si>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</si>
  <si>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</si>
  <si>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</si>
  <si>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</si>
  <si>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</si>
  <si>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</si>
  <si>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</si>
  <si>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</si>
  <si>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</si>
  <si>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</si>
  <si>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</si>
  <si>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</si>
  <si>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</si>
  <si>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</si>
  <si>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</si>
  <si>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</si>
  <si>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</si>
  <si>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</si>
  <si>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</si>
  <si>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</si>
  <si>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</si>
  <si>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</si>
  <si>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</si>
  <si>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</si>
  <si>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</si>
  <si>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</si>
  <si>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</si>
  <si>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</si>
  <si>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</si>
  <si>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</si>
  <si>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</si>
  <si>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</si>
  <si>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</si>
  <si>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</si>
  <si>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</si>
  <si>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</si>
  <si>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</si>
  <si>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</si>
  <si>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</si>
  <si>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</si>
  <si>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</si>
  <si>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</si>
  <si>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</si>
  <si>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</si>
  <si>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</si>
  <si>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</si>
  <si>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</si>
  <si>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</si>
  <si>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</si>
  <si>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</si>
  <si>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</si>
  <si>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</si>
  <si>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</si>
  <si>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</si>
  <si>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</si>
  <si>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</si>
  <si>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</si>
  <si>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</si>
  <si>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</si>
  <si>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</si>
  <si>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</si>
  <si>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</si>
  <si>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</si>
  <si>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</si>
  <si>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</si>
  <si>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</si>
  <si>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</si>
  <si>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</si>
  <si>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</si>
  <si>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</si>
  <si>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</si>
  <si>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</si>
  <si>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</si>
  <si>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</si>
  <si>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</si>
  <si>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</si>
  <si>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</si>
  <si>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</si>
  <si>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</si>
  <si>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</si>
  <si>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</si>
  <si>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</si>
  <si>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</si>
  <si>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</si>
  <si>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</si>
  <si>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</si>
  <si>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</si>
  <si>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</si>
  <si>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</si>
  <si>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</si>
  <si>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</si>
  <si>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</si>
  <si>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</si>
  <si>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</si>
  <si>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</si>
  <si>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</si>
  <si>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</si>
  <si>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</si>
  <si>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</si>
  <si>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</si>
  <si>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</si>
  <si>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</si>
  <si>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</si>
  <si>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</si>
  <si>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</si>
  <si>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</si>
  <si>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</si>
  <si>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</si>
  <si>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</si>
  <si>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</si>
  <si>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</si>
  <si>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</si>
  <si>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</si>
  <si>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</si>
  <si>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</si>
  <si>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</si>
  <si>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</si>
  <si>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</si>
  <si>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</si>
  <si>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</si>
  <si>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</si>
  <si>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</si>
  <si>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</si>
  <si>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</si>
  <si>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</si>
  <si>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</si>
  <si>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</si>
  <si>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</si>
  <si>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</si>
  <si>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</si>
  <si>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</si>
  <si>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</si>
  <si>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</si>
  <si>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</si>
  <si>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</si>
  <si>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</si>
  <si>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</si>
  <si>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</si>
  <si>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</si>
  <si>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</si>
  <si>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</si>
  <si>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</si>
  <si>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</si>
  <si>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</si>
  <si>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</si>
  <si>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</si>
  <si>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</si>
  <si>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</si>
  <si>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</si>
  <si>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</si>
  <si>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</si>
  <si>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</si>
  <si>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</si>
  <si>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</si>
  <si>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</si>
  <si>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</si>
  <si>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</si>
  <si>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</si>
  <si>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</si>
  <si>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</si>
  <si>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</si>
  <si>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</si>
  <si>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</si>
  <si>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</si>
  <si>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</si>
  <si>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</si>
  <si>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</si>
  <si>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</si>
  <si>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</si>
  <si>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</si>
  <si>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</si>
  <si>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</si>
  <si>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</si>
  <si>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</si>
  <si>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</si>
  <si>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</si>
  <si>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</si>
  <si>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</si>
  <si>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</si>
  <si>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</si>
  <si>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</si>
  <si>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</si>
  <si>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</si>
  <si>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</si>
  <si>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</si>
  <si>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</si>
  <si>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</si>
  <si>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</si>
  <si>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</si>
  <si>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</si>
  <si>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</si>
  <si>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</si>
  <si>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</si>
  <si>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</si>
  <si>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</si>
  <si>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</si>
  <si>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</si>
  <si>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</si>
  <si>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</si>
  <si>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</si>
  <si>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</si>
  <si>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</si>
  <si>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</si>
  <si>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</si>
  <si>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</si>
  <si>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</si>
  <si>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</si>
  <si>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</si>
  <si>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</si>
  <si>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</si>
  <si>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</si>
  <si>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</si>
  <si>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</si>
  <si>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</si>
  <si>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</si>
  <si>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</si>
  <si>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</si>
  <si>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</si>
  <si>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</si>
  <si>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</si>
  <si>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</si>
  <si>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</si>
  <si>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</si>
  <si>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</si>
  <si>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</si>
  <si>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</si>
  <si>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</si>
  <si>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</si>
  <si>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</si>
  <si>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</si>
  <si>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</si>
  <si>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</si>
  <si>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</si>
  <si>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</si>
  <si>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</si>
  <si>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</si>
  <si>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</si>
  <si>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</si>
  <si>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</si>
  <si>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</si>
  <si>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</si>
  <si>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</si>
  <si>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</si>
  <si>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</si>
  <si>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</si>
  <si>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</si>
  <si>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</si>
  <si>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</si>
  <si>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</si>
  <si>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</si>
  <si>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</si>
  <si>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</si>
  <si>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</si>
  <si>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</si>
  <si>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</si>
  <si>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</si>
  <si>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</si>
  <si>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</si>
  <si>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</si>
  <si>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</si>
  <si>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</si>
  <si>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</si>
  <si>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</si>
  <si>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</si>
  <si>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</si>
  <si>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</si>
  <si>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</si>
  <si>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</si>
  <si>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</si>
  <si>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</si>
  <si>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</si>
  <si>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</si>
  <si>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</si>
  <si>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</si>
  <si>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</si>
  <si>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</si>
  <si>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</si>
  <si>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</si>
  <si>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</si>
  <si>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</si>
  <si>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</si>
  <si>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</si>
  <si>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</si>
  <si>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</si>
  <si>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</si>
  <si>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</si>
  <si>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</si>
  <si>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</si>
  <si>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</si>
  <si>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</si>
  <si>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</si>
  <si>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</si>
  <si>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</si>
  <si>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</si>
  <si>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</si>
  <si>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</si>
  <si>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</si>
  <si>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</si>
  <si>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</si>
  <si>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</si>
  <si>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</si>
  <si>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</si>
  <si>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</si>
  <si>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</si>
  <si>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</si>
  <si>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</si>
  <si>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</si>
  <si>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</si>
  <si>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</si>
  <si>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</si>
  <si>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</si>
  <si>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</si>
  <si>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</si>
  <si>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</si>
  <si>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</si>
  <si>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</si>
  <si>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</si>
  <si>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</si>
  <si>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</si>
  <si>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</si>
  <si>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</si>
  <si>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</si>
  <si>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</si>
  <si>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</si>
  <si>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</si>
  <si>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</si>
  <si>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</si>
  <si>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</si>
  <si>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</si>
  <si>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</si>
  <si>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</si>
  <si>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</si>
  <si>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</si>
  <si>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</si>
  <si>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</si>
  <si>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</si>
  <si>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</si>
  <si>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</si>
  <si>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</si>
  <si>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</si>
  <si>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</si>
  <si>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</si>
  <si>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</si>
  <si>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</si>
  <si>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</si>
  <si>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</si>
  <si>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</si>
  <si>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</si>
  <si>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</si>
  <si>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</si>
  <si>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</si>
  <si>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</si>
  <si>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</si>
  <si>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</si>
  <si>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</si>
  <si>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</si>
  <si>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</si>
  <si>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</si>
  <si>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</si>
  <si>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</si>
  <si>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</si>
  <si>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</si>
  <si>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</si>
  <si>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</si>
  <si>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</si>
  <si>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</si>
  <si>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</si>
  <si>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</si>
  <si>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</si>
  <si>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</si>
  <si>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</si>
  <si>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</si>
  <si>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</si>
  <si>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</si>
  <si>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</si>
  <si>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</si>
  <si>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</si>
  <si>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</si>
  <si>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</si>
  <si>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</si>
  <si>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</si>
  <si>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</si>
  <si>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</si>
  <si>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</si>
  <si>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</si>
  <si>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</si>
  <si>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</si>
  <si>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</si>
  <si>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</si>
  <si>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</si>
  <si>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</si>
  <si>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</si>
  <si>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</si>
  <si>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</si>
  <si>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</si>
  <si>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</si>
  <si>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</si>
  <si>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</si>
  <si>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</si>
  <si>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</si>
  <si>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</si>
  <si>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</si>
  <si>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</si>
  <si>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</si>
  <si>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</si>
  <si>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</si>
  <si>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</si>
  <si>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</si>
  <si>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</si>
  <si>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</si>
  <si>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</si>
  <si>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</si>
  <si>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</si>
  <si>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</si>
  <si>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</si>
  <si>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</si>
  <si>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</si>
  <si>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</si>
  <si>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</si>
  <si>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</si>
  <si>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</si>
  <si>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</si>
  <si>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</si>
  <si>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</si>
  <si>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</si>
  <si>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</si>
  <si>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</si>
  <si>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</si>
  <si>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</si>
  <si>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</si>
  <si>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</si>
  <si>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</si>
  <si>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</si>
  <si>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</si>
  <si>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</si>
  <si>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</si>
  <si>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</si>
  <si>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</si>
  <si>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</si>
  <si>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</si>
  <si>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</si>
  <si>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</si>
  <si>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</si>
  <si>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</si>
  <si>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</si>
  <si>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</si>
  <si>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</si>
  <si>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</si>
  <si>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</si>
  <si>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</si>
  <si>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</si>
  <si>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</si>
  <si>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</si>
  <si>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</si>
  <si>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</si>
  <si>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</si>
  <si>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</si>
  <si>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</si>
  <si>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</si>
  <si>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</si>
  <si>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</si>
  <si>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</si>
  <si>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</si>
  <si>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</si>
  <si>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</si>
  <si>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</si>
  <si>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</si>
  <si>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</si>
  <si>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</si>
  <si>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</si>
  <si>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</si>
  <si>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</si>
  <si>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</si>
  <si>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</si>
  <si>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</si>
  <si>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</si>
  <si>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</si>
  <si>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</si>
  <si>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</si>
  <si>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</si>
  <si>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</si>
  <si>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</si>
  <si>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</si>
  <si>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</si>
  <si>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</si>
  <si>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</si>
  <si>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</si>
  <si>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</si>
  <si>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</si>
  <si>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</si>
  <si>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</si>
  <si>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</si>
  <si>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</si>
  <si>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</si>
  <si>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</si>
  <si>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</si>
  <si>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</si>
  <si>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</si>
  <si>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</si>
  <si>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</si>
  <si>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</si>
  <si>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</si>
  <si>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</si>
  <si>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</si>
  <si>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</si>
  <si>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</si>
  <si>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</si>
  <si>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</si>
  <si>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</si>
  <si>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</si>
  <si>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</si>
  <si>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</si>
  <si>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</si>
  <si>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</si>
  <si>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</si>
  <si>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</si>
  <si>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</si>
  <si>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</si>
  <si>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</si>
  <si>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</si>
  <si>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</si>
  <si>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</si>
  <si>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</si>
  <si>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</si>
  <si>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</si>
  <si>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</si>
  <si>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</si>
  <si>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</si>
  <si>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</si>
  <si>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</si>
  <si>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</si>
  <si>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</si>
  <si>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</si>
  <si>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</si>
  <si>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</si>
  <si>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</si>
  <si>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</si>
  <si>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</si>
  <si>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</si>
  <si>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</si>
  <si>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</si>
  <si>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</si>
  <si>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</si>
  <si>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</si>
  <si>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</si>
  <si>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</si>
  <si>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</si>
  <si>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</si>
  <si>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</si>
  <si>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</si>
  <si>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</si>
  <si>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</si>
  <si>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</si>
  <si>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</si>
  <si>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</si>
  <si>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</si>
  <si>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</si>
  <si>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</si>
  <si>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</si>
  <si>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</si>
  <si>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</si>
  <si>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</si>
  <si>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</si>
  <si>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</si>
  <si>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</si>
  <si>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</si>
  <si>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</si>
  <si>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</si>
  <si>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</si>
  <si>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</si>
  <si>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</si>
  <si>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</si>
  <si>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</si>
  <si>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</si>
  <si>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</si>
  <si>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</si>
  <si>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</si>
  <si>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</si>
  <si>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</si>
  <si>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</si>
  <si>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</si>
  <si>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</si>
  <si>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</si>
  <si>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</si>
  <si>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</si>
  <si>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</si>
  <si>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</si>
  <si>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</si>
  <si>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</si>
  <si>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</si>
  <si>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</si>
  <si>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</si>
  <si>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</si>
  <si>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</si>
  <si>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</si>
  <si>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</si>
  <si>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</si>
  <si>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</si>
  <si>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</si>
  <si>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</si>
  <si>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</si>
  <si>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</si>
  <si>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</si>
  <si>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</si>
  <si>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</si>
  <si>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</si>
  <si>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</si>
  <si>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</si>
  <si>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</si>
  <si>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</si>
  <si>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</si>
  <si>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</si>
  <si>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</si>
  <si>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</si>
  <si>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</si>
  <si>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</si>
  <si>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</si>
  <si>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</si>
  <si>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</si>
  <si>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</si>
  <si>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</si>
  <si>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</si>
  <si>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</si>
  <si>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</si>
  <si>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</si>
  <si>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</si>
  <si>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</si>
  <si>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</si>
  <si>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</si>
  <si>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</si>
  <si>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</si>
  <si>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</si>
  <si>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</si>
  <si>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</si>
  <si>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</si>
  <si>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</si>
  <si>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</si>
  <si>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</si>
  <si>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</si>
  <si>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</si>
  <si>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</si>
  <si>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</si>
  <si>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</si>
  <si>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</si>
  <si>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</si>
  <si>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</si>
  <si>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</si>
  <si>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</si>
  <si>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</si>
  <si>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</si>
  <si>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</si>
  <si>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</si>
  <si>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</si>
  <si>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</si>
  <si>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</si>
  <si>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</si>
  <si>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</si>
  <si>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</si>
  <si>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</si>
  <si>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</si>
  <si>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</si>
  <si>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</si>
  <si>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</si>
  <si>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</si>
  <si>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</si>
  <si>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</si>
  <si>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</si>
  <si>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</si>
  <si>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</si>
  <si>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</si>
  <si>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</si>
  <si>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</si>
  <si>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</si>
  <si>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</si>
  <si>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</si>
  <si>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</si>
  <si>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</si>
  <si>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</si>
  <si>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</si>
  <si>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</si>
  <si>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</si>
  <si>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</si>
  <si>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</si>
  <si>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</si>
  <si>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</si>
  <si>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</si>
  <si>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</si>
  <si>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</si>
  <si>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</si>
  <si>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</si>
  <si>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</si>
  <si>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</si>
  <si>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</si>
  <si>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</si>
  <si>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</si>
  <si>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</si>
  <si>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</si>
  <si>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</si>
  <si>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</si>
  <si>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</si>
  <si>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</si>
  <si>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</si>
  <si>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</si>
  <si>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</si>
  <si>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</si>
  <si>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</si>
  <si>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</si>
  <si>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</si>
  <si>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</si>
  <si>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</si>
  <si>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</si>
  <si>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</si>
  <si>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</si>
  <si>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</si>
  <si>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</si>
  <si>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</si>
  <si>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</si>
  <si>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</si>
  <si>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</si>
  <si>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</si>
  <si>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</si>
  <si>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</si>
  <si>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</si>
  <si>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</si>
  <si>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</si>
  <si>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</si>
  <si>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</si>
  <si>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</si>
  <si>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</si>
  <si>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</si>
  <si>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</si>
  <si>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</si>
  <si>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</si>
  <si>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</si>
  <si>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</si>
  <si>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</si>
  <si>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</si>
  <si>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</si>
  <si>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</si>
  <si>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</si>
  <si>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</si>
  <si>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</si>
  <si>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</si>
  <si>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</si>
  <si>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</si>
  <si>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</si>
  <si>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</si>
  <si>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</si>
  <si>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</si>
  <si>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</si>
  <si>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</si>
  <si>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</si>
  <si>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</si>
  <si>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</si>
  <si>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</si>
  <si>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</si>
  <si>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</si>
  <si>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</si>
  <si>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</si>
  <si>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</si>
  <si>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</si>
  <si>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</si>
  <si>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</si>
  <si>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</si>
  <si>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</si>
  <si>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</si>
  <si>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</si>
  <si>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</si>
  <si>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</si>
  <si>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</si>
  <si>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</si>
  <si>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</si>
  <si>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</si>
  <si>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</si>
  <si>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</si>
  <si>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</si>
  <si>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</si>
  <si>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</si>
  <si>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</si>
  <si>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</si>
  <si>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</si>
  <si>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</si>
  <si>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</si>
  <si>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</si>
  <si>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</si>
  <si>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</si>
  <si>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</si>
  <si>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</si>
  <si>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</si>
  <si>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</si>
  <si>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</si>
  <si>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</si>
  <si>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</si>
  <si>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</si>
  <si>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</si>
  <si>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</si>
  <si>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</si>
  <si>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</si>
  <si>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</si>
  <si>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</si>
  <si>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</si>
  <si>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</si>
  <si>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</si>
  <si>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</si>
  <si>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</si>
  <si>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</si>
  <si>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</si>
  <si>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</si>
  <si>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</si>
  <si>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</si>
  <si>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</si>
  <si>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</si>
  <si>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</si>
  <si>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</si>
  <si>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</si>
  <si>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</si>
  <si>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</si>
  <si>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</si>
  <si>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</si>
  <si>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</si>
  <si>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</si>
  <si>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</si>
  <si>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</si>
  <si>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</si>
  <si>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</si>
  <si>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</si>
  <si>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</si>
  <si>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</si>
  <si>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</si>
  <si>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</si>
  <si>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</si>
  <si>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</si>
  <si>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</si>
  <si>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</si>
  <si>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</si>
  <si>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</si>
  <si>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</si>
  <si>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</si>
  <si>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</si>
  <si>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</si>
  <si>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</si>
  <si>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</si>
  <si>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</si>
  <si>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</si>
  <si>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</si>
  <si>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</si>
  <si>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</si>
  <si>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</si>
  <si>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</si>
  <si>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</si>
  <si>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</si>
  <si>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</si>
  <si>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</si>
  <si>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</si>
  <si>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</si>
  <si>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</si>
  <si>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</si>
  <si>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</si>
  <si>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</si>
  <si>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</si>
  <si>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</si>
  <si>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</si>
  <si>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</si>
  <si>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</si>
  <si>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</si>
  <si>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</si>
  <si>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</si>
  <si>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</si>
  <si>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</si>
  <si>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</si>
  <si>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</si>
  <si>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</si>
  <si>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</si>
  <si>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</si>
  <si>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</si>
  <si>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</si>
  <si>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</si>
  <si>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</si>
  <si>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</si>
  <si>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</si>
  <si>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</si>
  <si>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</si>
  <si>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</si>
  <si>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</si>
  <si>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</si>
  <si>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</si>
  <si>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</si>
  <si>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</si>
  <si>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</si>
  <si>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</si>
  <si>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</si>
  <si>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</si>
  <si>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</si>
  <si>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</si>
  <si>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</si>
  <si>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</si>
  <si>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</si>
  <si>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</si>
  <si>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</si>
  <si>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</si>
  <si>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</si>
  <si>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</si>
  <si>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</si>
  <si>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</si>
  <si>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</si>
  <si>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</si>
  <si>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</si>
  <si>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</si>
  <si>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</si>
  <si>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</si>
  <si>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</si>
  <si>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</si>
  <si>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</si>
  <si>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</si>
  <si>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</si>
  <si>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</si>
  <si>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</si>
  <si>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</si>
  <si>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</si>
  <si>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</si>
  <si>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</si>
  <si>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</si>
  <si>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</si>
  <si>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</si>
  <si>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</si>
  <si>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</si>
  <si>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</si>
  <si>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</si>
  <si>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</si>
  <si>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</si>
  <si>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</si>
  <si>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</si>
  <si>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</si>
  <si>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</si>
  <si>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</si>
  <si>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</si>
  <si>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</si>
  <si>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</si>
  <si>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</si>
  <si>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</si>
  <si>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</si>
  <si>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</si>
  <si>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</si>
  <si>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</si>
  <si>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</si>
  <si>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</si>
  <si>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</si>
  <si>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</si>
  <si>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</si>
  <si>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</si>
  <si>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</si>
  <si>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</si>
  <si>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</si>
  <si>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</si>
  <si>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</si>
  <si>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</si>
  <si>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</si>
  <si>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</si>
  <si>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</si>
  <si>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</si>
  <si>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</si>
  <si>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</si>
  <si>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</si>
  <si>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</si>
  <si>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</si>
  <si>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</si>
  <si>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</si>
  <si>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</si>
  <si>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</si>
  <si>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</si>
  <si>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</si>
  <si>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</si>
  <si>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</si>
  <si>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</si>
  <si>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</si>
  <si>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</si>
  <si>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</si>
  <si>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</si>
  <si>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</si>
  <si>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</si>
  <si>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</si>
  <si>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</si>
  <si>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</si>
  <si>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</si>
  <si>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</si>
  <si>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</si>
  <si>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</si>
  <si>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</si>
  <si>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</si>
  <si>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</si>
  <si>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</si>
  <si>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</si>
  <si>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</si>
  <si>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</si>
  <si>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</si>
  <si>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</si>
  <si>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</si>
  <si>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</si>
  <si>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</si>
  <si>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</si>
  <si>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</si>
  <si>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</si>
  <si>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</si>
  <si>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</si>
  <si>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</si>
  <si>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</si>
  <si>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</si>
  <si>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</si>
  <si>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</si>
  <si>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</si>
  <si>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</si>
  <si>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</si>
  <si>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</si>
  <si>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</si>
  <si>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</si>
  <si>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</si>
  <si>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</si>
  <si>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</si>
  <si>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</si>
  <si>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</si>
  <si>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</si>
  <si>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</si>
  <si>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</si>
  <si>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</si>
  <si>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</si>
  <si>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</si>
  <si>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</si>
  <si>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</si>
  <si>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</si>
  <si>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</si>
  <si>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</si>
  <si>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</si>
  <si>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</si>
  <si>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</si>
  <si>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</si>
  <si>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</si>
  <si>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</si>
  <si>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</si>
  <si>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</si>
  <si>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</si>
  <si>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</si>
  <si>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</si>
  <si>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</si>
  <si>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</si>
  <si>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</si>
  <si>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</si>
  <si>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</si>
  <si>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</si>
  <si>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</si>
  <si>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</si>
  <si>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</si>
  <si>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</si>
  <si>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</si>
  <si>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</si>
  <si>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</si>
  <si>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</si>
  <si>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</si>
  <si>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</si>
  <si>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</si>
  <si>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</si>
  <si>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</si>
  <si>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</si>
  <si>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</si>
  <si>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</si>
  <si>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</si>
  <si>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</si>
  <si>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</si>
  <si>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</si>
  <si>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</si>
  <si>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</si>
  <si>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</si>
  <si>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</si>
  <si>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</si>
  <si>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</si>
  <si>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</si>
  <si>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</si>
  <si>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</si>
  <si>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</si>
  <si>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</si>
  <si>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</si>
  <si>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</si>
  <si>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</si>
  <si>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</si>
  <si>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</si>
  <si>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</si>
  <si>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</si>
  <si>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</si>
  <si>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</si>
  <si>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</si>
  <si>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</si>
  <si>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</si>
  <si>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</si>
  <si>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</si>
  <si>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</si>
  <si>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</si>
  <si>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</si>
  <si>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</si>
  <si>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</si>
  <si>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</si>
  <si>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</si>
  <si>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</si>
  <si>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</si>
  <si>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</si>
  <si>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</si>
  <si>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</si>
  <si>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</si>
  <si>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</si>
  <si>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</si>
  <si>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</si>
  <si>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</si>
  <si>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</si>
  <si>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</si>
  <si>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</si>
  <si>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</si>
  <si>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</si>
  <si>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</si>
  <si>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</si>
  <si>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</si>
  <si>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</si>
  <si>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</si>
  <si>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</si>
  <si>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</si>
  <si>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</si>
  <si>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</si>
  <si>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</si>
  <si>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</si>
  <si>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</si>
  <si>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</si>
  <si>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</si>
  <si>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</si>
  <si>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</si>
  <si>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</si>
  <si>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</si>
  <si>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</si>
  <si>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</si>
  <si>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</si>
  <si>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</si>
  <si>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</si>
  <si>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</si>
  <si>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</si>
  <si>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</si>
  <si>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</si>
  <si>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</si>
  <si>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</si>
  <si>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</si>
  <si>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</si>
  <si>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</si>
  <si>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</si>
  <si>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</si>
  <si>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</si>
  <si>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</si>
  <si>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</si>
  <si>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</si>
  <si>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</si>
  <si>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</si>
  <si>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</si>
  <si>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</si>
  <si>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</si>
  <si>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</si>
  <si>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</si>
  <si>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</si>
  <si>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</si>
  <si>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</si>
  <si>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</si>
  <si>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</si>
  <si>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</si>
  <si>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</si>
  <si>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</si>
  <si>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</si>
  <si>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</si>
  <si>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</si>
  <si>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</si>
  <si>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</si>
  <si>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</si>
  <si>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</si>
  <si>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</si>
  <si>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</si>
  <si>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</si>
  <si>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</si>
  <si>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</si>
  <si>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</si>
  <si>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</si>
  <si>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</si>
  <si>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</si>
  <si>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</si>
  <si>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</si>
  <si>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</si>
  <si>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</si>
  <si>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</si>
  <si>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</si>
  <si>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</si>
  <si>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</si>
  <si>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</si>
  <si>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</si>
  <si>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</si>
  <si>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</si>
  <si>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</si>
  <si>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</si>
  <si>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</si>
  <si>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</si>
  <si>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</si>
  <si>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</si>
  <si>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</si>
  <si>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</si>
  <si>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</si>
  <si>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</si>
  <si>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</si>
  <si>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</si>
  <si>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</si>
  <si>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</si>
  <si>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</si>
  <si>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</si>
  <si>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</si>
  <si>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</si>
  <si>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</si>
  <si>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</si>
  <si>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</si>
  <si>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</si>
  <si>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</si>
  <si>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</si>
  <si>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</si>
  <si>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</si>
  <si>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</si>
  <si>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</si>
  <si>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</si>
  <si>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</si>
  <si>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</si>
  <si>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</si>
  <si>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</si>
  <si>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</si>
  <si>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</si>
  <si>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</si>
  <si>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</si>
  <si>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</si>
  <si>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</si>
  <si>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</si>
  <si>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</si>
  <si>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</si>
  <si>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</si>
  <si>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</si>
  <si>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</si>
  <si>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</si>
  <si>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</si>
  <si>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</si>
  <si>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</si>
  <si>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</si>
  <si>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</si>
  <si>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</si>
  <si>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</si>
  <si>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</si>
  <si>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</si>
  <si>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</si>
  <si>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</si>
  <si>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</si>
  <si>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</si>
  <si>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</si>
  <si>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</si>
  <si>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</si>
  <si>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</si>
  <si>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</si>
  <si>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</si>
  <si>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</si>
  <si>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</si>
  <si>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</si>
  <si>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</si>
  <si>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</si>
  <si>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</si>
  <si>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</si>
  <si>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</si>
  <si>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</si>
  <si>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</si>
  <si>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</si>
  <si>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</si>
  <si>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</si>
  <si>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</si>
  <si>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</si>
  <si>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</si>
  <si>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</si>
  <si>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</si>
  <si>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</si>
  <si>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</si>
  <si>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</si>
  <si>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</si>
  <si>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</si>
  <si>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</si>
  <si>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</si>
  <si>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</si>
  <si>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</si>
  <si>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</si>
  <si>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</si>
  <si>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</si>
  <si>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</si>
  <si>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</si>
  <si>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</si>
  <si>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</si>
  <si>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</si>
  <si>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</si>
  <si>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</si>
  <si>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</si>
  <si>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</si>
  <si>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</si>
  <si>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</si>
  <si>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</si>
  <si>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</si>
  <si>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</si>
  <si>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</si>
  <si>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</si>
  <si>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</si>
  <si>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</si>
  <si>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</si>
  <si>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</si>
  <si>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</si>
  <si>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</si>
  <si>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</si>
  <si>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</si>
  <si>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</si>
  <si>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</si>
  <si>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</si>
  <si>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</si>
  <si>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</si>
  <si>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</si>
  <si>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</si>
  <si>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</si>
  <si>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</si>
  <si>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</si>
  <si>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</si>
  <si>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</si>
  <si>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</si>
  <si>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</si>
  <si>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</si>
  <si>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</si>
  <si>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</si>
  <si>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</si>
  <si>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</si>
  <si>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</si>
  <si>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</si>
  <si>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</si>
  <si>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</si>
  <si>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</si>
  <si>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</si>
  <si>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</si>
  <si>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</si>
  <si>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</si>
  <si>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</si>
  <si>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</si>
  <si>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</si>
  <si>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</si>
  <si>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</si>
  <si>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</si>
  <si>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</si>
  <si>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</si>
  <si>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</si>
  <si>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</si>
  <si>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</si>
  <si>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</si>
  <si>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</si>
  <si>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</si>
  <si>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</si>
  <si>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</si>
  <si>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</si>
  <si>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</si>
  <si>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</si>
  <si>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</si>
  <si>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</si>
  <si>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</si>
  <si>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</si>
  <si>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</si>
  <si>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</si>
  <si>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</si>
  <si>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</si>
  <si>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</si>
  <si>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</si>
  <si>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</si>
  <si>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</si>
  <si>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</si>
  <si>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</si>
  <si>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</si>
  <si>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</si>
  <si>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</si>
  <si>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</si>
  <si>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</si>
  <si>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</si>
  <si>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</si>
  <si>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</si>
  <si>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</si>
  <si>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</si>
  <si>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</si>
  <si>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</si>
  <si>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</si>
  <si>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</si>
  <si>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</si>
  <si>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</si>
  <si>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</si>
  <si>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</si>
  <si>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</si>
  <si>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</si>
  <si>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</si>
  <si>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</si>
  <si>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</si>
  <si>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</si>
  <si>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</si>
  <si>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</si>
  <si>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</si>
  <si>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</si>
  <si>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</si>
  <si>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</si>
  <si>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</si>
  <si>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</si>
  <si>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</si>
  <si>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</si>
  <si>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</si>
  <si>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</si>
  <si>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</si>
  <si>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</si>
  <si>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</si>
  <si>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</si>
  <si>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</si>
  <si>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</si>
  <si>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</si>
  <si>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</si>
  <si>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</si>
  <si>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</si>
  <si>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</si>
  <si>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</si>
  <si>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</si>
  <si>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</si>
  <si>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</si>
  <si>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</si>
  <si>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</si>
  <si>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</si>
  <si>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</si>
  <si>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</si>
  <si>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</si>
  <si>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</si>
  <si>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</si>
  <si>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</si>
  <si>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</si>
  <si>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</si>
  <si>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</si>
  <si>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</si>
  <si>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</si>
  <si>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</si>
  <si>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</si>
  <si>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</si>
  <si>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</si>
  <si>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</si>
  <si>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</si>
  <si>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</si>
  <si>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</si>
  <si>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</si>
  <si>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</si>
  <si>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</si>
  <si>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</si>
  <si>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</si>
  <si>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</si>
  <si>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</si>
  <si>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</si>
  <si>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</si>
  <si>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</si>
  <si>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</si>
  <si>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</si>
  <si>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</si>
  <si>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</si>
  <si>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</si>
  <si>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</si>
  <si>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</si>
  <si>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</si>
  <si>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</si>
  <si>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</si>
  <si>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</si>
  <si>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</si>
  <si>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</si>
  <si>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</si>
  <si>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</si>
  <si>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</si>
  <si>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</si>
  <si>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</si>
  <si>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</si>
  <si>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</si>
  <si>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</si>
  <si>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</si>
  <si>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</si>
  <si>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</si>
  <si>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</si>
  <si>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</si>
  <si>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</si>
  <si>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</si>
  <si>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</si>
  <si>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</si>
  <si>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</si>
  <si>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</si>
  <si>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</si>
  <si>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</si>
  <si>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</si>
  <si>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</si>
  <si>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</si>
  <si>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</si>
  <si>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</si>
  <si>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</si>
  <si>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</si>
  <si>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</si>
  <si>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</si>
  <si>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</si>
  <si>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</si>
  <si>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</si>
  <si>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</si>
  <si>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</si>
  <si>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</si>
  <si>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</si>
  <si>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</si>
  <si>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</si>
  <si>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</si>
  <si>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</si>
  <si>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</si>
  <si>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</si>
  <si>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</si>
  <si>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</si>
  <si>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</si>
  <si>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</si>
  <si>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</si>
  <si>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</si>
  <si>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</si>
  <si>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</si>
  <si>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</si>
  <si>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</si>
  <si>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</si>
  <si>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</si>
  <si>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</si>
  <si>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</si>
  <si>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</si>
  <si>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</si>
  <si>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</si>
  <si>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</si>
  <si>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</si>
  <si>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</si>
  <si>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</si>
  <si>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</si>
  <si>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</si>
  <si>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</si>
  <si>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</si>
  <si>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</si>
  <si>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</si>
  <si>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</si>
  <si>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</si>
  <si>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</si>
  <si>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</si>
  <si>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</si>
  <si>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</si>
  <si>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</si>
  <si>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</si>
  <si>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</si>
  <si>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</si>
  <si>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</si>
  <si>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</si>
  <si>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</si>
  <si>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</si>
  <si>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</si>
  <si>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</si>
  <si>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</si>
  <si>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</si>
  <si>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</si>
  <si>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</si>
  <si>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</si>
  <si>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</si>
  <si>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</si>
  <si>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</si>
  <si>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</si>
  <si>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</si>
  <si>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</si>
  <si>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</si>
  <si>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</si>
  <si>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</si>
  <si>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</si>
  <si>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</si>
  <si>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</si>
  <si>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</si>
  <si>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</si>
  <si>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</si>
  <si>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</si>
  <si>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</si>
  <si>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</si>
  <si>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</si>
  <si>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</si>
  <si>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</si>
  <si>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</si>
  <si>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</si>
  <si>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</si>
  <si>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</si>
  <si>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</si>
  <si>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</si>
  <si>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</si>
  <si>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</si>
  <si>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</si>
  <si>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</si>
  <si>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</si>
  <si>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</si>
  <si>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</si>
  <si>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</si>
  <si>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</si>
  <si>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</si>
  <si>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</si>
  <si>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</si>
  <si>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</si>
  <si>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</si>
  <si>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</si>
  <si>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</si>
  <si>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</si>
  <si>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</si>
  <si>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</si>
  <si>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</si>
  <si>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</si>
  <si>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</si>
  <si>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</si>
  <si>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</si>
  <si>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</si>
  <si>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</si>
  <si>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</si>
  <si>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</si>
  <si>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</si>
  <si>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</si>
  <si>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</si>
  <si>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</si>
  <si>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</si>
  <si>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</si>
  <si>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</si>
  <si>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</si>
  <si>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</si>
  <si>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</si>
  <si>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</si>
  <si>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</si>
  <si>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</si>
  <si>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</si>
  <si>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</si>
  <si>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</si>
  <si>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</si>
  <si>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</si>
  <si>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</si>
  <si>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</si>
  <si>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</si>
  <si>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</si>
  <si>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</si>
  <si>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</si>
  <si>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</si>
  <si>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</si>
  <si>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</si>
  <si>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</si>
  <si>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</si>
  <si>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</si>
  <si>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</si>
  <si>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</si>
  <si>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</si>
  <si>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</si>
  <si>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</si>
  <si>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</si>
  <si>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</si>
  <si>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</si>
  <si>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</si>
  <si>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</si>
  <si>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</si>
  <si>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</si>
  <si>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</si>
  <si>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</si>
  <si>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</si>
  <si>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</si>
  <si>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</si>
  <si>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</si>
  <si>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</si>
  <si>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</si>
  <si>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</si>
  <si>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</si>
  <si>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</si>
  <si>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</si>
  <si>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</si>
  <si>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</si>
  <si>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</si>
  <si>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</si>
  <si>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</si>
  <si>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</si>
  <si>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</si>
  <si>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</si>
  <si>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</si>
  <si>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</si>
  <si>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</si>
  <si>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</si>
  <si>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</si>
  <si>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</si>
  <si>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</si>
  <si>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</si>
  <si>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</si>
  <si>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</si>
  <si>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</si>
  <si>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</si>
  <si>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</si>
  <si>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</si>
  <si>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</si>
  <si>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</si>
  <si>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</si>
  <si>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</si>
  <si>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</si>
  <si>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</si>
  <si>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</si>
  <si>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</si>
  <si>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</si>
  <si>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</si>
  <si>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</si>
  <si>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</si>
  <si>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</si>
  <si>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</si>
  <si>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</si>
  <si>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</si>
  <si>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</si>
  <si>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</si>
  <si>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</si>
  <si>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</si>
  <si>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</si>
  <si>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</si>
  <si>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</si>
  <si>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</si>
  <si>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</si>
  <si>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</si>
  <si>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</si>
  <si>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</si>
  <si>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</si>
  <si>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</si>
  <si>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</si>
  <si>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</si>
  <si>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</si>
  <si>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</si>
  <si>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</si>
  <si>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</si>
  <si>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</si>
  <si>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</si>
  <si>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</si>
  <si>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</si>
  <si>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</si>
  <si>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</si>
  <si>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</si>
  <si>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</si>
  <si>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</si>
  <si>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</si>
  <si>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</si>
  <si>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</si>
  <si>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</si>
  <si>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</si>
  <si>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</si>
  <si>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</si>
  <si>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</si>
  <si>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</si>
  <si>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</si>
  <si>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</si>
  <si>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</si>
  <si>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</si>
  <si>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</si>
  <si>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</si>
  <si>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</si>
  <si>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</si>
  <si>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</si>
  <si>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</si>
  <si>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</si>
  <si>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</si>
  <si>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</si>
  <si>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</si>
  <si>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</si>
  <si>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</si>
  <si>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</si>
  <si>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</si>
  <si>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</si>
  <si>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</si>
  <si>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</si>
  <si>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</si>
  <si>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</si>
  <si>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</si>
  <si>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</si>
  <si>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</si>
  <si>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</si>
  <si>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</si>
  <si>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</si>
  <si>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</si>
  <si>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</si>
  <si>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</si>
  <si>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</si>
  <si>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</si>
  <si>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</si>
  <si>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</si>
  <si>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</si>
  <si>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</si>
  <si>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</si>
  <si>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</si>
  <si>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</si>
  <si>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</si>
  <si>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</si>
  <si>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</si>
  <si>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</si>
  <si>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</si>
  <si>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</si>
  <si>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</si>
  <si>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</si>
  <si>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</si>
  <si>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</si>
  <si>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</si>
  <si>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</si>
  <si>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</si>
  <si>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</si>
  <si>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</si>
  <si>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</si>
  <si>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</si>
  <si>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</si>
  <si>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</si>
  <si>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</si>
  <si>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</si>
  <si>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</si>
  <si>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</si>
  <si>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</si>
  <si>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</si>
  <si>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</si>
  <si>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</si>
  <si>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</si>
  <si>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</si>
  <si>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</si>
  <si>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</si>
  <si>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</si>
  <si>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</si>
  <si>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</si>
  <si>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</si>
  <si>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</si>
  <si>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</si>
  <si>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</si>
  <si>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</si>
  <si>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</si>
  <si>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</si>
  <si>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</si>
  <si>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</si>
  <si>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</si>
  <si>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</si>
  <si>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</si>
  <si>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</si>
  <si>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</si>
  <si>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</si>
  <si>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</si>
  <si>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</si>
  <si>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</si>
  <si>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</si>
  <si>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</si>
  <si>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</si>
  <si>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</si>
  <si>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</si>
  <si>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</si>
  <si>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</si>
  <si>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</si>
  <si>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</si>
  <si>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</si>
  <si>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</si>
  <si>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</si>
  <si>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</si>
  <si>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</si>
  <si>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</si>
  <si>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</si>
  <si>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</si>
  <si>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</si>
  <si>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</si>
  <si>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</si>
  <si>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</si>
  <si>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</si>
  <si>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</si>
  <si>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</si>
  <si>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</si>
  <si>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</si>
  <si>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</si>
  <si>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</si>
  <si>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</si>
  <si>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</si>
  <si>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</si>
  <si>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</si>
  <si>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</si>
  <si>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</si>
  <si>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</si>
  <si>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</si>
  <si>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</si>
  <si>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</si>
  <si>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</si>
  <si>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</si>
  <si>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</si>
  <si>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</si>
  <si>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</si>
  <si>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</si>
  <si>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</si>
  <si>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</si>
  <si>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</si>
  <si>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</si>
  <si>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</si>
  <si>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</si>
  <si>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</si>
  <si>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</si>
  <si>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</si>
  <si>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</si>
  <si>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</si>
  <si>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</si>
  <si>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</si>
  <si>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</si>
  <si>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</si>
  <si>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</si>
  <si>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</si>
  <si>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</si>
  <si>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</si>
  <si>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</si>
  <si>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</si>
  <si>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</si>
  <si>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</si>
  <si>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</si>
  <si>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</si>
  <si>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</si>
  <si>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</si>
  <si>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</si>
  <si>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</si>
  <si>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</si>
  <si>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</si>
  <si>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</si>
  <si>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</si>
  <si>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</si>
  <si>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</si>
  <si>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</si>
  <si>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</si>
  <si>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</si>
  <si>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</si>
  <si>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</si>
  <si>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</si>
  <si>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</si>
  <si>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</si>
  <si>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</si>
  <si>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</si>
  <si>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</si>
  <si>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</si>
  <si>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</si>
  <si>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</si>
  <si>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</si>
  <si>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</si>
  <si>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</si>
  <si>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</si>
  <si>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</si>
  <si>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</si>
  <si>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</si>
  <si>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</si>
  <si>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</si>
  <si>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</si>
  <si>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</si>
  <si>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</si>
  <si>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</si>
  <si>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</si>
  <si>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</si>
  <si>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</si>
  <si>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</si>
  <si>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</si>
  <si>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</si>
  <si>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</si>
  <si>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</si>
  <si>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</si>
  <si>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</si>
  <si>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</si>
  <si>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</si>
  <si>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</si>
  <si>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</si>
  <si>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</si>
  <si>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</si>
  <si>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</si>
  <si>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</si>
  <si>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</si>
  <si>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</si>
  <si>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</si>
  <si>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</si>
  <si>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</si>
  <si>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</si>
  <si>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</si>
  <si>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</si>
  <si>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</si>
  <si>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</si>
  <si>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</si>
  <si>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</si>
  <si>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</si>
  <si>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</si>
  <si>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</si>
  <si>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</si>
  <si>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</si>
  <si>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</si>
  <si>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</si>
  <si>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</si>
  <si>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</si>
  <si>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</si>
  <si>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</si>
  <si>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</si>
  <si>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</si>
  <si>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</si>
  <si>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</si>
  <si>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</si>
  <si>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</si>
  <si>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</si>
  <si>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</si>
  <si>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</si>
  <si>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</si>
  <si>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</si>
  <si>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</si>
  <si>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</si>
  <si>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</si>
  <si>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</si>
  <si>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</si>
  <si>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</si>
  <si>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</si>
  <si>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</si>
  <si>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</si>
  <si>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</si>
  <si>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</si>
  <si>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</si>
  <si>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</si>
  <si>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</si>
  <si>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</si>
  <si>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</si>
  <si>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</si>
  <si>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</si>
  <si>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</si>
  <si>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</si>
  <si>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</si>
  <si>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</si>
  <si>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</si>
  <si>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</si>
  <si>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</si>
  <si>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</si>
  <si>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</si>
  <si>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</si>
  <si>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</si>
  <si>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</si>
  <si>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</si>
  <si>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</si>
  <si>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</si>
  <si>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</si>
  <si>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</si>
  <si>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</si>
  <si>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</si>
  <si>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</si>
  <si>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</si>
  <si>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</si>
  <si>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</si>
  <si>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</si>
  <si>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</si>
  <si>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</si>
  <si>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</si>
  <si>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</si>
  <si>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</si>
  <si>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</si>
  <si>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</si>
  <si>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</si>
  <si>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</si>
  <si>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</si>
  <si>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</si>
  <si>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</si>
  <si>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</si>
  <si>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</si>
  <si>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</si>
  <si>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</si>
  <si>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</si>
  <si>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</si>
  <si>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</si>
  <si>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</si>
  <si>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</si>
  <si>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</si>
  <si>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</si>
  <si>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</si>
  <si>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</si>
  <si>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</si>
  <si>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</si>
  <si>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</si>
  <si>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</si>
  <si>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</si>
  <si>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</si>
  <si>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</si>
  <si>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</si>
  <si>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</si>
  <si>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</si>
  <si>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</si>
  <si>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</si>
  <si>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</si>
  <si>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</si>
  <si>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</si>
  <si>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</si>
  <si>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</si>
  <si>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</si>
  <si>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</si>
  <si>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</si>
  <si>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</si>
  <si>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</si>
  <si>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</si>
  <si>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</si>
  <si>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</si>
  <si>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</si>
  <si>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</si>
  <si>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</si>
  <si>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</si>
  <si>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</si>
  <si>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</si>
  <si>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</si>
  <si>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</si>
  <si>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</si>
  <si>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</si>
  <si>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</si>
  <si>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</si>
  <si>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</si>
  <si>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</si>
  <si>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</si>
  <si>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</si>
  <si>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</si>
  <si>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</si>
  <si>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</si>
  <si>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</si>
  <si>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</si>
  <si>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</si>
  <si>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</si>
  <si>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</si>
  <si>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</si>
  <si>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</si>
  <si>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</si>
  <si>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</si>
  <si>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</si>
  <si>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</si>
  <si>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</si>
  <si>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</si>
  <si>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</si>
  <si>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</si>
  <si>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</si>
  <si>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</si>
  <si>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</si>
  <si>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</si>
  <si>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</si>
  <si>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</si>
  <si>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</si>
  <si>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</si>
  <si>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</si>
  <si>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</si>
  <si>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</si>
  <si>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</si>
  <si>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</si>
  <si>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</si>
  <si>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</si>
  <si>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</si>
  <si>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</si>
  <si>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</si>
  <si>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</si>
  <si>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</si>
  <si>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</si>
  <si>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</si>
  <si>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</si>
  <si>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</si>
  <si>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</si>
  <si>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</si>
  <si>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</si>
  <si>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</si>
  <si>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</si>
  <si>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</si>
  <si>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</si>
  <si>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</si>
  <si>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</si>
  <si>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</si>
  <si>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</si>
  <si>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</si>
  <si>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</si>
  <si>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</si>
  <si>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</si>
  <si>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</si>
  <si>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</si>
  <si>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</si>
  <si>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</si>
  <si>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</si>
  <si>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</si>
  <si>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</si>
  <si>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</si>
  <si>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</si>
  <si>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</si>
  <si>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</si>
  <si>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</si>
  <si>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</si>
  <si>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</si>
  <si>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</si>
  <si>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</si>
  <si>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</si>
  <si>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</si>
  <si>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</si>
  <si>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</si>
  <si>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</si>
  <si>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</si>
  <si>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</si>
  <si>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</si>
  <si>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</si>
  <si>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</si>
  <si>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</si>
  <si>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</si>
  <si>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</si>
  <si>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</si>
  <si>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</si>
  <si>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</si>
  <si>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</si>
  <si>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</si>
  <si>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</si>
  <si>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</si>
  <si>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</si>
  <si>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</si>
  <si>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</si>
  <si>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</si>
  <si>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</si>
  <si>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</si>
  <si>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</si>
  <si>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</si>
  <si>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</si>
  <si>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</si>
  <si>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</si>
  <si>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</si>
  <si>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</si>
  <si>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</si>
  <si>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</si>
  <si>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</si>
  <si>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</si>
  <si>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</si>
  <si>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</si>
  <si>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</si>
  <si>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</si>
  <si>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</si>
  <si>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</si>
  <si>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</si>
  <si>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</si>
  <si>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</si>
  <si>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</si>
  <si>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</si>
  <si>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</si>
  <si>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</si>
  <si>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</si>
  <si>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</si>
  <si>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</si>
  <si>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</si>
  <si>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</si>
  <si>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</si>
  <si>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</si>
  <si>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</si>
  <si>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</si>
  <si>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</si>
  <si>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</si>
  <si>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</si>
  <si>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</si>
  <si>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</si>
  <si>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</si>
  <si>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</si>
  <si>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</si>
  <si>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</si>
  <si>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</si>
  <si>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</si>
  <si>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</si>
  <si>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</si>
  <si>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</si>
  <si>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</si>
  <si>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</si>
  <si>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</si>
  <si>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</si>
  <si>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</si>
  <si>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</si>
  <si>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</si>
  <si>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</si>
  <si>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</si>
  <si>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</si>
  <si>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</si>
  <si>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</si>
  <si>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</si>
  <si>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</si>
  <si>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</si>
  <si>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</si>
  <si>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</si>
  <si>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</si>
  <si>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</si>
  <si>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</si>
  <si>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</si>
  <si>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</si>
  <si>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</si>
  <si>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</si>
  <si>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</si>
  <si>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</si>
  <si>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</si>
  <si>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</si>
  <si>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</si>
  <si>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</si>
  <si>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</si>
  <si>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</si>
  <si>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</si>
  <si>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</si>
  <si>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</si>
  <si>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</si>
  <si>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</si>
  <si>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</si>
  <si>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</si>
  <si>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</si>
  <si>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</si>
  <si>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</si>
  <si>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</si>
  <si>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</si>
  <si>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</si>
  <si>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</si>
  <si>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</si>
  <si>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</si>
  <si>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</si>
  <si>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</si>
  <si>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</si>
  <si>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</si>
  <si>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</si>
  <si>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</si>
  <si>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</si>
  <si>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</si>
  <si>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</si>
  <si>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</si>
  <si>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</si>
  <si>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</si>
  <si>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</si>
  <si>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</si>
  <si>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</si>
  <si>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</si>
  <si>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</si>
  <si>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</si>
  <si>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</si>
  <si>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</si>
  <si>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</si>
  <si>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</si>
  <si>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</si>
  <si>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</si>
  <si>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</si>
  <si>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</si>
  <si>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</si>
  <si>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</si>
  <si>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</si>
  <si>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</si>
  <si>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</si>
  <si>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</si>
  <si>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</si>
  <si>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</si>
  <si>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</si>
  <si>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</si>
  <si>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</si>
  <si>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</si>
  <si>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</si>
  <si>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</si>
  <si>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</si>
  <si>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</si>
  <si>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</si>
  <si>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</si>
  <si>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</si>
  <si>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</si>
  <si>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</si>
  <si>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</si>
  <si>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</si>
  <si>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</si>
  <si>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</si>
  <si>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</si>
  <si>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</si>
  <si>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</si>
  <si>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</si>
  <si>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</si>
  <si>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</si>
  <si>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</si>
  <si>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</si>
  <si>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</si>
  <si>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</si>
  <si>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</si>
  <si>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</si>
  <si>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</si>
  <si>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</si>
  <si>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</si>
  <si>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</si>
  <si>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</si>
  <si>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</si>
  <si>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</si>
  <si>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</si>
  <si>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</si>
  <si>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</si>
  <si>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</si>
  <si>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</si>
  <si>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</si>
  <si>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</si>
  <si>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</si>
  <si>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</si>
  <si>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</si>
  <si>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</si>
  <si>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</si>
  <si>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</si>
  <si>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</si>
  <si>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</si>
  <si>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</si>
  <si>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</si>
  <si>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</si>
  <si>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</si>
  <si>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</si>
  <si>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</si>
  <si>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</si>
  <si>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</si>
  <si>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</si>
  <si>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</si>
  <si>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</si>
  <si>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</si>
  <si>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</si>
  <si>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</si>
  <si>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</si>
  <si>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</si>
  <si>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</si>
  <si>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</si>
  <si>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</si>
  <si>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</si>
  <si>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</si>
  <si>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</si>
  <si>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</si>
  <si>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</si>
  <si>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</si>
  <si>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</si>
  <si>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</si>
  <si>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</si>
  <si>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</si>
  <si>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</si>
  <si>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</si>
  <si>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</si>
  <si>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</si>
  <si>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</si>
  <si>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</si>
  <si>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</si>
  <si>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</si>
  <si>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</si>
  <si>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</si>
  <si>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</si>
  <si>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</si>
  <si>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</si>
  <si>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</si>
  <si>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</si>
  <si>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</si>
  <si>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</si>
  <si>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</si>
  <si>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</si>
  <si>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</si>
  <si>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</si>
  <si>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</si>
  <si>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</si>
  <si>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</si>
  <si>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</si>
  <si>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</si>
  <si>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</si>
  <si>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</si>
  <si>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</si>
  <si>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</si>
  <si>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</si>
  <si>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</si>
  <si>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</si>
  <si>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</si>
  <si>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</si>
  <si>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</si>
  <si>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</si>
  <si>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</si>
  <si>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</si>
  <si>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</si>
  <si>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</si>
  <si>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</si>
  <si>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</si>
  <si>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</si>
  <si>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</si>
  <si>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</si>
  <si>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</si>
  <si>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</si>
  <si>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</si>
  <si>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</si>
  <si>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</si>
  <si>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</si>
  <si>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</si>
  <si>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</si>
  <si>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</si>
  <si>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</si>
  <si>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</si>
  <si>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</si>
  <si>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</si>
  <si>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</si>
  <si>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</si>
  <si>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</si>
  <si>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</si>
  <si>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</si>
  <si>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</si>
  <si>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</si>
  <si>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</si>
  <si>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</si>
  <si>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</si>
  <si>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</si>
  <si>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</si>
  <si>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</si>
  <si>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</si>
  <si>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</si>
  <si>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</si>
  <si>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</si>
  <si>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</si>
  <si>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</si>
  <si>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</si>
  <si>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</si>
  <si>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</si>
  <si>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</si>
  <si>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</si>
  <si>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</si>
  <si>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</si>
  <si>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</si>
  <si>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</si>
  <si>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</si>
  <si>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</si>
  <si>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</si>
  <si>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</si>
  <si>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</si>
  <si>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</si>
  <si>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</si>
  <si>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</si>
  <si>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</si>
  <si>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</si>
  <si>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</si>
  <si>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</si>
  <si>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</si>
  <si>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</si>
  <si>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</si>
  <si>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</si>
  <si>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</si>
  <si>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</si>
  <si>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</si>
  <si>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</si>
  <si>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</si>
  <si>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</si>
  <si>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</si>
  <si>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</si>
  <si>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</si>
  <si>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</si>
  <si>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</si>
  <si>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</si>
  <si>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</si>
  <si>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</si>
  <si>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</si>
  <si>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</si>
  <si>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</si>
  <si>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</si>
  <si>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</si>
  <si>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</si>
  <si>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</si>
  <si>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</si>
  <si>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</si>
  <si>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</si>
  <si>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</si>
  <si>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</si>
  <si>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</si>
  <si>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</si>
  <si>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</si>
  <si>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</si>
  <si>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</si>
  <si>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</si>
  <si>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</si>
  <si>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</si>
  <si>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</si>
  <si>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</si>
  <si>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</si>
  <si>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</si>
  <si>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</si>
  <si>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</si>
  <si>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</si>
  <si>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</si>
  <si>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</si>
  <si>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</si>
  <si>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</si>
  <si>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</si>
  <si>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</si>
  <si>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</si>
  <si>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</si>
  <si>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</si>
  <si>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</si>
  <si>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</si>
  <si>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</si>
  <si>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</si>
  <si>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</si>
  <si>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</si>
  <si>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</si>
  <si>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</si>
  <si>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</si>
  <si>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</si>
  <si>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</si>
  <si>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</si>
  <si>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</si>
  <si>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</si>
  <si>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</si>
  <si>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</si>
  <si>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</si>
  <si>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</si>
  <si>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</si>
  <si>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</si>
  <si>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</si>
  <si>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</si>
  <si>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</si>
  <si>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</si>
  <si>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</si>
  <si>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</si>
  <si>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</si>
  <si>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</si>
  <si>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</si>
  <si>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</si>
  <si>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</si>
  <si>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</si>
  <si>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</si>
  <si>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</si>
  <si>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</si>
  <si>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</si>
  <si>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</si>
  <si>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</si>
  <si>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</si>
  <si>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</si>
  <si>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</si>
  <si>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</si>
  <si>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</si>
  <si>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</si>
  <si>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</si>
  <si>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</si>
  <si>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</si>
  <si>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</si>
  <si>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</si>
  <si>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</si>
  <si>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</si>
  <si>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</si>
  <si>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</si>
  <si>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</si>
  <si>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</si>
  <si>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</si>
  <si>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</si>
  <si>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</si>
  <si>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</si>
  <si>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</si>
  <si>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</si>
  <si>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</si>
  <si>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</si>
  <si>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</si>
  <si>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</si>
  <si>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</si>
  <si>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</si>
  <si>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</si>
  <si>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</si>
  <si>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</si>
  <si>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</si>
  <si>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</si>
  <si>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</si>
  <si>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</si>
  <si>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</si>
  <si>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</si>
  <si>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</si>
  <si>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</si>
  <si>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</si>
  <si>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</si>
  <si>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</si>
  <si>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</si>
  <si>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</si>
  <si>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</si>
  <si>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</si>
  <si>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</si>
  <si>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</si>
  <si>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</si>
  <si>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</si>
  <si>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</si>
  <si>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</si>
  <si>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</si>
  <si>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</si>
  <si>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</si>
  <si>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</si>
  <si>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</si>
  <si>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</si>
  <si>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</si>
  <si>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</si>
  <si>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</si>
  <si>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</si>
  <si>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</si>
  <si>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</si>
  <si>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</si>
  <si>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</si>
  <si>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</si>
  <si>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</si>
  <si>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</si>
  <si>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</si>
  <si>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</si>
  <si>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</si>
  <si>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</si>
  <si>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</si>
  <si>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</si>
  <si>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</si>
  <si>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</si>
  <si>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</si>
  <si>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</si>
  <si>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</si>
  <si>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</si>
  <si>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</si>
  <si>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</si>
  <si>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</si>
  <si>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</si>
  <si>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</si>
  <si>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</si>
  <si>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</si>
  <si>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</si>
  <si>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</si>
  <si>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</si>
  <si>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</si>
  <si>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</si>
  <si>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</si>
  <si>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</si>
  <si>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</si>
  <si>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</si>
  <si>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</si>
  <si>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</si>
  <si>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</si>
  <si>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</si>
  <si>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</si>
  <si>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</si>
  <si>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</si>
  <si>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</si>
  <si>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</si>
  <si>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</si>
  <si>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</si>
  <si>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</si>
  <si>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</si>
  <si>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</si>
  <si>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</si>
  <si>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</si>
  <si>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</si>
  <si>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</si>
  <si>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</si>
  <si>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</si>
  <si>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</si>
  <si>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</si>
  <si>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</si>
  <si>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</si>
  <si>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</si>
  <si>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</si>
  <si>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</si>
  <si>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</si>
  <si>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</si>
  <si>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</si>
  <si>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</si>
  <si>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</si>
  <si>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</si>
  <si>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</si>
  <si>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</si>
  <si>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</si>
  <si>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</si>
  <si>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</si>
  <si>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</si>
  <si>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</si>
  <si>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</si>
  <si>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</si>
  <si>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</si>
  <si>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</si>
  <si>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</si>
  <si>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</si>
  <si>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</si>
  <si>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</si>
  <si>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</si>
  <si>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</si>
  <si>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</si>
  <si>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</si>
  <si>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</si>
  <si>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</si>
  <si>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</si>
  <si>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</si>
  <si>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</si>
  <si>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</si>
  <si>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</si>
  <si>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</si>
  <si>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</si>
  <si>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</si>
  <si>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</si>
  <si>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</si>
  <si>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</si>
  <si>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</si>
  <si>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</si>
  <si>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</si>
  <si>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</si>
  <si>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</si>
  <si>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</si>
  <si>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</si>
  <si>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</si>
  <si>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</si>
  <si>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</si>
  <si>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</si>
  <si>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</si>
  <si>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</si>
  <si>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</si>
  <si>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</si>
  <si>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</si>
  <si>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</si>
  <si>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</si>
  <si>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</si>
  <si>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</si>
  <si>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</si>
  <si>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</si>
  <si>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</si>
  <si>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</si>
  <si>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</si>
  <si>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</si>
  <si>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</si>
  <si>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</si>
  <si>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</si>
  <si>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</si>
  <si>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</si>
  <si>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</si>
  <si>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</si>
  <si>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</si>
  <si>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</si>
  <si>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</si>
  <si>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</si>
  <si>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</si>
  <si>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</si>
  <si>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</si>
  <si>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</si>
  <si>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</si>
  <si>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</si>
  <si>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</si>
  <si>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</si>
  <si>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</si>
  <si>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</si>
  <si>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</si>
  <si>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</si>
  <si>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</si>
  <si>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</si>
  <si>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</si>
  <si>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</si>
  <si>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</si>
  <si>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</si>
  <si>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</si>
  <si>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</si>
  <si>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</si>
  <si>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</si>
  <si>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</si>
  <si>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</si>
  <si>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</si>
  <si>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</si>
  <si>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</si>
  <si>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</si>
  <si>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</si>
  <si>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</si>
  <si>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</si>
  <si>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</si>
  <si>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</si>
  <si>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</si>
  <si>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</si>
  <si>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</si>
  <si>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</si>
  <si>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</si>
  <si>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</si>
  <si>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</si>
  <si>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</si>
  <si>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</si>
  <si>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</si>
  <si>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</si>
  <si>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</si>
  <si>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</si>
  <si>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</si>
  <si>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</si>
  <si>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</si>
  <si>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</si>
  <si>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</si>
  <si>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</si>
  <si>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</si>
  <si>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</si>
  <si>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</si>
  <si>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</si>
  <si>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</si>
  <si>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</si>
  <si>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</si>
  <si>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</si>
  <si>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</si>
  <si>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</si>
  <si>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</si>
  <si>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</si>
  <si>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</si>
  <si>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</si>
  <si>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</si>
  <si>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</si>
  <si>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</si>
  <si>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</si>
  <si>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</si>
  <si>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</si>
  <si>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</si>
  <si>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</si>
  <si>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</si>
  <si>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</si>
  <si>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</si>
  <si>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</si>
  <si>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</si>
  <si>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</si>
  <si>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</si>
  <si>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</si>
  <si>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</si>
  <si>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</si>
  <si>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</si>
  <si>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</si>
  <si>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</si>
  <si>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</si>
  <si>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</si>
  <si>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</si>
  <si>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</si>
  <si>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</si>
  <si>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</si>
  <si>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</si>
  <si>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</si>
  <si>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</si>
  <si>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</si>
  <si>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</si>
  <si>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</si>
  <si>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</si>
  <si>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</si>
  <si>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</si>
  <si>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</si>
  <si>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</si>
  <si>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</si>
  <si>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</si>
  <si>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</si>
  <si>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</si>
  <si>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</si>
  <si>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</si>
  <si>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</si>
  <si>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</si>
  <si>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</si>
  <si>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</si>
  <si>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</si>
  <si>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</si>
  <si>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</si>
  <si>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</si>
  <si>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</si>
  <si>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</si>
  <si>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</si>
  <si>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</si>
  <si>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</si>
  <si>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</si>
  <si>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</si>
  <si>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</si>
  <si>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</si>
  <si>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</si>
  <si>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</si>
  <si>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</si>
  <si>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</si>
  <si>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</si>
  <si>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</si>
  <si>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</si>
  <si>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</si>
  <si>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</si>
  <si>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</si>
  <si>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</si>
  <si>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</si>
  <si>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</si>
  <si>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</si>
  <si>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</si>
  <si>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</si>
  <si>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</si>
  <si>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</si>
  <si>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</si>
  <si>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</si>
  <si>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</si>
  <si>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</si>
  <si>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</si>
  <si>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</si>
  <si>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</si>
  <si>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</si>
  <si>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</si>
  <si>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</si>
  <si>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</si>
  <si>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</si>
  <si>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</si>
  <si>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</si>
  <si>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</si>
  <si>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</si>
  <si>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</si>
  <si>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</si>
  <si>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</si>
  <si>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</si>
  <si>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</si>
  <si>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</si>
  <si>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</si>
  <si>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</si>
  <si>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</si>
  <si>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</si>
  <si>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</si>
  <si>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</si>
  <si>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</si>
  <si>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</si>
  <si>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</si>
  <si>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</si>
  <si>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</si>
  <si>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</si>
  <si>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</si>
  <si>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</si>
  <si>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</si>
  <si>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</si>
  <si>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</si>
  <si>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</si>
  <si>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</si>
  <si>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</si>
  <si>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</si>
  <si>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</si>
  <si>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</si>
  <si>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</si>
  <si>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</si>
  <si>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</si>
  <si>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</si>
  <si>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</si>
  <si>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</si>
  <si>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</si>
  <si>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</si>
  <si>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</si>
  <si>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</si>
  <si>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</si>
  <si>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</si>
  <si>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</si>
  <si>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</si>
  <si>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</si>
  <si>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</si>
  <si>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</si>
  <si>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</si>
  <si>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</si>
  <si>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</si>
  <si>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</si>
  <si>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</si>
  <si>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</si>
  <si>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</si>
  <si>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</si>
  <si>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</si>
  <si>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</si>
  <si>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</si>
  <si>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</si>
  <si>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</si>
  <si>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</si>
  <si>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</si>
  <si>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</si>
  <si>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</si>
  <si>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</si>
  <si>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</si>
  <si>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</si>
  <si>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</si>
  <si>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</si>
  <si>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</si>
  <si>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</si>
  <si>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</si>
  <si>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</si>
  <si>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</si>
  <si>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</si>
  <si>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</si>
  <si>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</si>
  <si>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</si>
  <si>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</si>
  <si>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</si>
  <si>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</si>
  <si>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</si>
  <si>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</si>
  <si>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</si>
  <si>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</si>
  <si>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</si>
  <si>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</si>
  <si>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</si>
  <si>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</si>
  <si>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</si>
  <si>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</si>
  <si>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</si>
  <si>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</si>
  <si>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</si>
  <si>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</si>
  <si>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</si>
  <si>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</si>
  <si>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</si>
  <si>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</si>
  <si>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</si>
  <si>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</si>
  <si>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</si>
  <si>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</si>
  <si>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</si>
  <si>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</si>
  <si>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</si>
  <si>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</si>
  <si>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</si>
  <si>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</si>
  <si>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</si>
  <si>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</si>
  <si>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</si>
  <si>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</si>
  <si>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</si>
  <si>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</si>
  <si>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</si>
  <si>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</si>
  <si>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</si>
  <si>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</si>
  <si>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</si>
  <si>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</si>
  <si>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</si>
  <si>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</si>
  <si>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</si>
  <si>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</si>
  <si>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</si>
  <si>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</si>
  <si>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</si>
  <si>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</si>
  <si>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</si>
  <si>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</si>
  <si>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</si>
  <si>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</si>
  <si>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</si>
  <si>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</si>
  <si>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</si>
  <si>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</si>
  <si>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</si>
  <si>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</si>
  <si>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</si>
  <si>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</si>
  <si>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</si>
  <si>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</si>
  <si>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</si>
  <si>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</si>
  <si>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</si>
  <si>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</si>
  <si>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</si>
  <si>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</si>
  <si>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</si>
  <si>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</si>
  <si>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</si>
  <si>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</si>
  <si>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</si>
  <si>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</si>
  <si>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</si>
  <si>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</si>
  <si>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</si>
  <si>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</si>
  <si>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</si>
  <si>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</si>
  <si>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</si>
  <si>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</si>
  <si>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</si>
  <si>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</si>
  <si>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</si>
  <si>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</si>
  <si>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</si>
  <si>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</si>
  <si>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</si>
  <si>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</si>
  <si>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</si>
  <si>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</si>
  <si>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</si>
  <si>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</si>
  <si>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</si>
  <si>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</si>
  <si>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</si>
  <si>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</si>
  <si>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</si>
  <si>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</si>
  <si>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</si>
  <si>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</si>
  <si>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</si>
  <si>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</si>
  <si>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</si>
  <si>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</si>
  <si>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</si>
  <si>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</si>
  <si>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</si>
  <si>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</si>
  <si>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</si>
  <si>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</si>
  <si>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</si>
  <si>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</si>
  <si>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</si>
  <si>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</si>
  <si>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</si>
  <si>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</si>
  <si>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</si>
  <si>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</si>
  <si>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</si>
  <si>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</si>
  <si>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</si>
  <si>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</si>
  <si>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</si>
  <si>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</si>
  <si>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</si>
  <si>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</si>
  <si>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</si>
  <si>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</si>
  <si>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</si>
  <si>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</si>
  <si>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</si>
  <si>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</si>
  <si>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</si>
  <si>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</si>
  <si>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</si>
  <si>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</si>
  <si>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</si>
  <si>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</si>
  <si>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</si>
  <si>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</si>
  <si>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</si>
  <si>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</si>
  <si>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</si>
  <si>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</si>
  <si>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</si>
  <si>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</si>
  <si>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</si>
  <si>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</si>
  <si>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</si>
  <si>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</si>
  <si>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</si>
  <si>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</si>
  <si>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</si>
  <si>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</si>
  <si>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</si>
  <si>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</si>
  <si>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</si>
  <si>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</si>
  <si>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</si>
  <si>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</si>
  <si>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</si>
  <si>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</si>
  <si>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</si>
  <si>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</si>
  <si>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</si>
  <si>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</si>
  <si>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</si>
  <si>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</si>
  <si>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</si>
  <si>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</si>
  <si>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</si>
  <si>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</si>
  <si>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</si>
  <si>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</si>
  <si>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</si>
  <si>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</si>
  <si>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</si>
  <si>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</si>
  <si>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</si>
  <si>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</si>
  <si>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</si>
  <si>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</si>
  <si>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</si>
  <si>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</si>
  <si>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</si>
  <si>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</si>
  <si>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</si>
  <si>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</si>
  <si>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</si>
  <si>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</si>
  <si>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</si>
  <si>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</si>
  <si>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</si>
  <si>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</si>
  <si>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</si>
  <si>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</si>
  <si>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</si>
  <si>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</si>
  <si>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</si>
  <si>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</si>
  <si>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</si>
  <si>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</si>
  <si>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</si>
  <si>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</si>
  <si>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</si>
  <si>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</si>
  <si>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</si>
  <si>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</si>
  <si>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</si>
  <si>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</si>
  <si>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</si>
  <si>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</si>
  <si>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</si>
  <si>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</si>
  <si>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</si>
  <si>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</si>
  <si>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</si>
  <si>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</si>
  <si>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</si>
  <si>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</si>
  <si>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</si>
  <si>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</si>
  <si>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</si>
  <si>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</si>
  <si>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</si>
  <si>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</si>
  <si>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</si>
  <si>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</si>
  <si>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</si>
  <si>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</si>
  <si>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</si>
  <si>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</si>
  <si>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</si>
  <si>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</si>
  <si>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</si>
  <si>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</si>
  <si>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</si>
  <si>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</si>
  <si>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</si>
  <si>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</si>
  <si>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</si>
  <si>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</si>
  <si>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</si>
  <si>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</si>
  <si>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</si>
  <si>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</si>
  <si>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</si>
  <si>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</si>
  <si>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</si>
  <si>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</si>
  <si>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</si>
  <si>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</si>
  <si>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</si>
  <si>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</si>
  <si>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</si>
  <si>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</si>
  <si>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</si>
  <si>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</si>
  <si>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</si>
  <si>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</si>
  <si>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</si>
  <si>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</si>
  <si>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</si>
  <si>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</si>
  <si>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</si>
  <si>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</si>
  <si>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</si>
  <si>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</si>
  <si>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</si>
  <si>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</si>
  <si>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</si>
  <si>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</si>
  <si>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</si>
  <si>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</si>
  <si>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</si>
  <si>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</si>
  <si>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</si>
  <si>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</si>
  <si>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</si>
  <si>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</si>
  <si>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</si>
  <si>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</si>
  <si>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</si>
  <si>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</si>
  <si>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</si>
  <si>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</si>
  <si>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</si>
  <si>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</si>
  <si>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</si>
  <si>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</si>
  <si>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</si>
  <si>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</si>
  <si>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</si>
  <si>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</si>
  <si>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</si>
  <si>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</si>
  <si>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</si>
  <si>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</si>
  <si>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</si>
  <si>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</si>
  <si>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</si>
  <si>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</si>
  <si>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</si>
  <si>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</si>
  <si>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</si>
  <si>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</si>
  <si>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</si>
  <si>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</si>
  <si>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</si>
  <si>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</si>
  <si>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</si>
  <si>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</si>
  <si>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</si>
  <si>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</si>
  <si>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</si>
  <si>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</si>
  <si>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</si>
  <si>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</si>
  <si>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</si>
  <si>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</si>
  <si>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</si>
  <si>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</si>
  <si>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</si>
  <si>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</si>
  <si>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</si>
  <si>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</si>
  <si>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</si>
  <si>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</si>
  <si>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</si>
  <si>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</si>
  <si>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</si>
  <si>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</si>
  <si>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</si>
  <si>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</si>
  <si>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</si>
  <si>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</si>
  <si>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</si>
  <si>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</si>
  <si>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</si>
  <si>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</si>
  <si>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</si>
  <si>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</si>
  <si>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</si>
  <si>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</si>
  <si>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</si>
  <si>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</si>
  <si>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</si>
  <si>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</si>
  <si>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</si>
  <si>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</si>
  <si>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</si>
  <si>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</si>
  <si>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</si>
  <si>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</si>
  <si>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</si>
  <si>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</si>
  <si>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</si>
  <si>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</si>
  <si>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</si>
  <si>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</si>
  <si>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</si>
  <si>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</si>
  <si>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</si>
  <si>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</si>
  <si>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</si>
  <si>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</si>
  <si>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</si>
  <si>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</si>
  <si>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</si>
  <si>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</si>
  <si>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</si>
  <si>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</si>
  <si>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</si>
  <si>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</si>
  <si>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</si>
  <si>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</si>
  <si>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</si>
  <si>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</si>
  <si>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</si>
  <si>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</si>
  <si>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</si>
  <si>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</si>
  <si>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</si>
  <si>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</si>
  <si>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</si>
  <si>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</si>
  <si>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</si>
  <si>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</si>
  <si>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</si>
  <si>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</si>
  <si>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</si>
  <si>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</si>
  <si>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</si>
  <si>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</si>
  <si>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</si>
  <si>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</si>
  <si>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</si>
  <si>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</si>
  <si>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</si>
  <si>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</si>
  <si>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</si>
  <si>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</si>
  <si>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</si>
  <si>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</si>
  <si>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</si>
  <si>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</si>
  <si>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</si>
  <si>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</si>
  <si>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</si>
  <si>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</si>
  <si>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</si>
  <si>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</si>
  <si>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</si>
  <si>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</si>
  <si>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</si>
  <si>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</si>
  <si>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</si>
  <si>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</si>
  <si>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</si>
  <si>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</si>
  <si>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</si>
  <si>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</si>
  <si>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</si>
  <si>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</si>
  <si>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</si>
  <si>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</si>
  <si>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</si>
  <si>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</si>
  <si>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</si>
  <si>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</si>
  <si>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</si>
  <si>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</si>
  <si>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</si>
  <si>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</si>
  <si>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</si>
  <si>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</si>
  <si>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</si>
  <si>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</si>
  <si>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</si>
  <si>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</si>
  <si>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</si>
  <si>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</si>
  <si>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</si>
  <si>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</si>
  <si>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</si>
  <si>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</si>
  <si>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</si>
  <si>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</si>
  <si>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</si>
  <si>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</si>
  <si>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</si>
  <si>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</si>
  <si>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</si>
  <si>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</si>
  <si>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</si>
  <si>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</si>
  <si>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</si>
  <si>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</si>
  <si>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</si>
  <si>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</si>
  <si>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</si>
  <si>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</si>
  <si>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</si>
  <si>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</si>
  <si>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</si>
  <si>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</si>
  <si>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</si>
  <si>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</si>
  <si>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</si>
  <si>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</si>
  <si>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</si>
  <si>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</si>
  <si>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</si>
  <si>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</si>
  <si>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</si>
  <si>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</si>
  <si>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</si>
  <si>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</si>
  <si>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</si>
  <si>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</si>
  <si>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</si>
  <si>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</si>
  <si>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</si>
  <si>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</si>
  <si>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</si>
  <si>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</si>
  <si>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</si>
  <si>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</si>
  <si>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</si>
  <si>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</si>
  <si>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</si>
  <si>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</si>
  <si>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</si>
  <si>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</si>
  <si>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</si>
  <si>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</si>
  <si>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</si>
  <si>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</si>
  <si>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</si>
  <si>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</si>
  <si>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</si>
  <si>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</si>
  <si>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</si>
  <si>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</si>
  <si>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</si>
  <si>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</si>
  <si>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</si>
  <si>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</si>
  <si>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</si>
  <si>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</si>
  <si>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</si>
  <si>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</si>
  <si>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</si>
  <si>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</si>
  <si>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</si>
  <si>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</si>
  <si>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</si>
  <si>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</si>
  <si>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</si>
  <si>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</si>
  <si>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</si>
  <si>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</si>
  <si>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</si>
  <si>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</si>
  <si>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</si>
  <si>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</si>
  <si>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</si>
  <si>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</si>
  <si>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</si>
  <si>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</si>
  <si>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</si>
  <si>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</si>
  <si>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</si>
  <si>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</si>
  <si>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</si>
  <si>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</si>
  <si>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</si>
  <si>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</si>
  <si>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</si>
  <si>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</si>
  <si>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</si>
  <si>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</si>
  <si>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</si>
  <si>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</si>
  <si>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</si>
  <si>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</si>
  <si>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</si>
  <si>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</si>
  <si>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</si>
  <si>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</si>
  <si>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</si>
  <si>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</si>
  <si>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</si>
  <si>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</si>
  <si>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</si>
  <si>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</si>
  <si>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</si>
  <si>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</si>
  <si>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</si>
  <si>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</si>
  <si>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</si>
  <si>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</si>
  <si>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</si>
  <si>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</si>
  <si>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</si>
  <si>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</si>
  <si>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</si>
  <si>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</si>
  <si>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</si>
  <si>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</si>
  <si>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</si>
  <si>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</si>
  <si>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</si>
  <si>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</si>
  <si>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</si>
  <si>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</si>
  <si>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</si>
  <si>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</si>
  <si>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</si>
  <si>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</si>
  <si>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</si>
  <si>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</si>
  <si>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</si>
  <si>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</si>
  <si>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</si>
  <si>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</si>
  <si>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</si>
  <si>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</si>
  <si>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</si>
  <si>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</si>
  <si>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</si>
  <si>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</si>
  <si>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</si>
  <si>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</si>
  <si>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</si>
  <si>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</si>
  <si>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</si>
  <si>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</si>
  <si>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</si>
  <si>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</si>
  <si>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</si>
  <si>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</si>
  <si>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</si>
  <si>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</si>
  <si>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</si>
  <si>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</si>
  <si>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</si>
  <si>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</si>
  <si>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</si>
  <si>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</si>
  <si>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</si>
  <si>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</si>
  <si>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</si>
  <si>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</si>
  <si>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</si>
  <si>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</si>
  <si>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</si>
  <si>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</si>
  <si>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</si>
  <si>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</si>
  <si>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</si>
  <si>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</si>
  <si>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</si>
  <si>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</si>
  <si>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</si>
  <si>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</si>
  <si>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</si>
  <si>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</si>
  <si>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</si>
  <si>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</si>
  <si>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</si>
  <si>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</si>
  <si>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</si>
  <si>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</si>
  <si>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</si>
  <si>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</si>
  <si>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</si>
  <si>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</si>
  <si>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</si>
  <si>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</si>
  <si>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</si>
  <si>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</si>
  <si>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</si>
  <si>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</si>
  <si>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</si>
  <si>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</si>
  <si>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</si>
  <si>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</si>
  <si>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</si>
  <si>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</si>
  <si>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</si>
  <si>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</si>
  <si>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</si>
  <si>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</si>
  <si>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</si>
  <si>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</si>
  <si>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</si>
  <si>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</si>
  <si>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</si>
  <si>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</si>
  <si>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</si>
  <si>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</si>
  <si>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</si>
  <si>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</si>
  <si>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</si>
  <si>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</si>
  <si>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</si>
  <si>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</si>
  <si>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</si>
  <si>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</si>
  <si>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</si>
  <si>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</si>
  <si>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</si>
  <si>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</si>
  <si>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</si>
  <si>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</si>
  <si>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</si>
  <si>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</si>
  <si>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</si>
  <si>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</si>
  <si>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</si>
  <si>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</si>
  <si>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</si>
  <si>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</si>
  <si>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</si>
  <si>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</si>
  <si>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</si>
  <si>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</si>
  <si>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</si>
  <si>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</si>
  <si>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</si>
  <si>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</si>
  <si>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</si>
  <si>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</si>
  <si>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</si>
  <si>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</si>
  <si>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</si>
  <si>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</si>
  <si>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</si>
  <si>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</si>
  <si>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</si>
  <si>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</si>
  <si>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</si>
  <si>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</si>
  <si>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</si>
  <si>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</si>
  <si>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</si>
  <si>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</si>
  <si>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</si>
  <si>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</si>
  <si>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</si>
  <si>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</si>
  <si>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</si>
  <si>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</si>
  <si>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</si>
  <si>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</si>
  <si>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</si>
  <si>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</si>
  <si>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</si>
  <si>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</si>
  <si>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</si>
  <si>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</si>
  <si>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</si>
  <si>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</si>
  <si>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</si>
  <si>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</si>
  <si>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</si>
  <si>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</si>
  <si>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</si>
  <si>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</si>
  <si>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</si>
  <si>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</si>
  <si>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</si>
  <si>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</si>
  <si>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</si>
  <si>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</si>
  <si>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</si>
  <si>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</si>
  <si>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</si>
  <si>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</si>
  <si>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</si>
  <si>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</si>
  <si>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</si>
  <si>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</si>
  <si>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</si>
  <si>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</si>
  <si>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</si>
  <si>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</si>
  <si>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</si>
  <si>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</si>
  <si>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</si>
  <si>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</si>
  <si>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</si>
  <si>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</si>
  <si>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</si>
  <si>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</si>
  <si>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</si>
  <si>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</si>
  <si>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</si>
  <si>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</si>
  <si>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</si>
  <si>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</si>
  <si>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</si>
  <si>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</si>
  <si>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</si>
  <si>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</si>
  <si>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</si>
  <si>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</si>
  <si>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</si>
  <si>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</si>
  <si>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</si>
  <si>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</si>
  <si>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</si>
  <si>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</si>
  <si>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</si>
  <si>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</si>
  <si>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</si>
  <si>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</si>
  <si>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</si>
  <si>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</si>
  <si>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</si>
  <si>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</si>
  <si>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</si>
  <si>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</si>
  <si>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</si>
  <si>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</si>
  <si>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</si>
  <si>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</si>
  <si>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</si>
  <si>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</si>
  <si>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</si>
  <si>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</si>
  <si>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</si>
  <si>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</si>
  <si>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</si>
  <si>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</si>
  <si>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</si>
  <si>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</si>
  <si>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</si>
  <si>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</si>
  <si>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</si>
  <si>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</si>
  <si>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</si>
  <si>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</si>
  <si>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</si>
  <si>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</si>
  <si>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</si>
  <si>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</si>
  <si>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</si>
  <si>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</si>
  <si>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</si>
  <si>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</si>
  <si>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</si>
  <si>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</si>
  <si>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</si>
  <si>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</si>
  <si>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</si>
  <si>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</si>
  <si>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</si>
  <si>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</si>
  <si>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</si>
  <si>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</si>
  <si>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</si>
  <si>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</si>
  <si>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</si>
  <si>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</si>
  <si>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</si>
  <si>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</si>
  <si>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</si>
  <si>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</si>
  <si>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</si>
  <si>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</si>
  <si>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</si>
  <si>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</si>
  <si>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</si>
  <si>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</si>
  <si>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</si>
  <si>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</si>
  <si>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</si>
  <si>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</si>
  <si>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</si>
  <si>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</si>
  <si>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</si>
  <si>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</si>
  <si>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</si>
  <si>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</si>
  <si>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</si>
  <si>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</si>
  <si>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</si>
  <si>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</si>
  <si>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</si>
  <si>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</si>
  <si>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</si>
  <si>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</si>
  <si>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</si>
  <si>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</si>
  <si>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</si>
  <si>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</si>
  <si>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</si>
  <si>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</si>
  <si>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</si>
  <si>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</si>
  <si>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</si>
  <si>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</si>
  <si>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</si>
  <si>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</si>
  <si>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</si>
  <si>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</si>
  <si>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</si>
  <si>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</si>
  <si>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</si>
  <si>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</si>
  <si>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</si>
  <si>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</si>
  <si>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</si>
  <si>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</si>
  <si>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</si>
  <si>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</si>
  <si>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</si>
  <si>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</si>
  <si>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</si>
  <si>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</si>
  <si>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</si>
  <si>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</si>
  <si>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</si>
  <si>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</si>
  <si>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</si>
  <si>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</si>
  <si>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</si>
  <si>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</si>
  <si>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</si>
  <si>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</si>
  <si>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</si>
  <si>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</si>
  <si>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</si>
  <si>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</si>
  <si>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</si>
  <si>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</si>
  <si>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</si>
  <si>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</si>
  <si>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</si>
  <si>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</si>
  <si>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</si>
  <si>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</si>
  <si>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</si>
  <si>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</si>
  <si>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</si>
  <si>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</si>
  <si>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</si>
  <si>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</si>
  <si>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</si>
  <si>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</si>
  <si>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</si>
  <si>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</si>
  <si>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</si>
  <si>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</si>
  <si>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</si>
  <si>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</si>
  <si>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</si>
  <si>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</si>
  <si>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</si>
  <si>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</si>
  <si>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</si>
  <si>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</si>
  <si>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</si>
  <si>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</si>
  <si>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</si>
  <si>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</si>
  <si>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</si>
  <si>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</si>
  <si>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</si>
  <si>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</si>
  <si>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</si>
  <si>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</si>
  <si>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</si>
  <si>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</si>
  <si>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</si>
  <si>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</si>
  <si>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</si>
  <si>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</si>
  <si>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</si>
  <si>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</si>
  <si>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</si>
  <si>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</si>
  <si>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</si>
  <si>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</si>
  <si>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</si>
  <si>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</si>
  <si>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</si>
  <si>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</si>
  <si>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</si>
  <si>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</si>
  <si>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</si>
  <si>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</si>
  <si>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</si>
  <si>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</si>
  <si>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</si>
  <si>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</si>
  <si>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</si>
  <si>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</si>
  <si>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</si>
  <si>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</si>
  <si>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</si>
  <si>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</si>
  <si>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</si>
  <si>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</si>
  <si>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</si>
  <si>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</si>
  <si>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</si>
  <si>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</si>
  <si>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</si>
  <si>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</si>
  <si>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</si>
  <si>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</si>
  <si>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</si>
  <si>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</si>
  <si>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</si>
  <si>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</si>
  <si>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</si>
  <si>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</si>
  <si>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</si>
  <si>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</si>
  <si>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</si>
  <si>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</si>
  <si>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</si>
  <si>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</si>
  <si>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</si>
  <si>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</si>
  <si>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</si>
  <si>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</si>
  <si>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</si>
  <si>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</si>
  <si>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</si>
  <si>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</si>
  <si>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</si>
  <si>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</si>
  <si>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</si>
  <si>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</si>
  <si>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</si>
  <si>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</si>
  <si>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</si>
  <si>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</si>
  <si>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</si>
  <si>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</si>
  <si>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</si>
  <si>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</si>
  <si>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</si>
  <si>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</si>
  <si>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</si>
  <si>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</si>
  <si>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</si>
  <si>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</si>
  <si>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</si>
  <si>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</si>
  <si>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</si>
  <si>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</si>
  <si>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</si>
  <si>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</si>
  <si>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</si>
  <si>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</si>
  <si>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</si>
  <si>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</si>
  <si>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</si>
  <si>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</si>
  <si>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</si>
  <si>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</si>
  <si>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</si>
  <si>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</si>
  <si>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</si>
  <si>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</si>
  <si>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</si>
  <si>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</si>
  <si>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</si>
  <si>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</si>
  <si>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</si>
  <si>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</si>
  <si>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</si>
  <si>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</si>
  <si>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</si>
  <si>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</si>
  <si>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</si>
  <si>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</si>
  <si>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</si>
  <si>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</si>
  <si>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</si>
  <si>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</si>
  <si>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</si>
  <si>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</si>
  <si>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</si>
  <si>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</si>
  <si>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</si>
  <si>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</si>
  <si>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</si>
  <si>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</si>
  <si>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</si>
  <si>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</si>
  <si>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</si>
  <si>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</si>
  <si>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</si>
  <si>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</si>
  <si>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</si>
  <si>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</si>
  <si>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</si>
  <si>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</si>
  <si>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</si>
  <si>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</si>
  <si>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</si>
  <si>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</si>
  <si>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</si>
  <si>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</si>
  <si>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</si>
  <si>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</si>
  <si>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</si>
  <si>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</si>
  <si>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</si>
  <si>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</si>
  <si>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</si>
  <si>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</si>
  <si>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</si>
  <si>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</si>
  <si>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</si>
  <si>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</si>
  <si>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</si>
  <si>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</si>
  <si>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</si>
  <si>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</si>
  <si>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</si>
  <si>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</si>
  <si>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</si>
  <si>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</si>
  <si>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</si>
  <si>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</si>
  <si>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</si>
  <si>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</si>
  <si>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</si>
  <si>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</si>
  <si>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</si>
  <si>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</si>
  <si>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</si>
  <si>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</si>
  <si>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</si>
  <si>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</si>
  <si>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</si>
  <si>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</si>
  <si>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</si>
  <si>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</si>
  <si>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</si>
  <si>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</si>
  <si>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</si>
  <si>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</si>
  <si>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</si>
  <si>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</si>
  <si>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</si>
  <si>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</si>
  <si>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</si>
  <si>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</si>
  <si>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</si>
  <si>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</si>
  <si>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</si>
  <si>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</si>
  <si>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</si>
  <si>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</si>
  <si>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</si>
  <si>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</si>
  <si>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</si>
  <si>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</si>
  <si>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</si>
  <si>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</si>
  <si>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</si>
  <si>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</si>
  <si>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</si>
  <si>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</si>
  <si>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</si>
  <si>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</si>
  <si>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</si>
  <si>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</si>
  <si>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</si>
  <si>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</si>
  <si>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</si>
  <si>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</si>
  <si>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</si>
  <si>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</si>
  <si>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</si>
  <si>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</si>
  <si>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</si>
  <si>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</si>
  <si>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</si>
  <si>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</si>
  <si>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</si>
  <si>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</si>
  <si>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</si>
  <si>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</si>
  <si>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</si>
  <si>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</si>
  <si>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</si>
  <si>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</si>
  <si>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</si>
  <si>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</si>
  <si>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</si>
  <si>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</si>
  <si>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</si>
  <si>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</si>
  <si>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</si>
  <si>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</si>
  <si>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</si>
  <si>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</si>
  <si>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</si>
  <si>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</si>
  <si>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</si>
  <si>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</si>
  <si>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</si>
  <si>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</si>
  <si>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</si>
  <si>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</si>
  <si>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</si>
  <si>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</si>
  <si>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</si>
  <si>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</si>
  <si>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</si>
  <si>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</si>
  <si>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</si>
  <si>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</si>
  <si>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</si>
  <si>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</si>
  <si>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</si>
  <si>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</si>
  <si>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</si>
  <si>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</si>
  <si>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</si>
  <si>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</si>
  <si>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</si>
  <si>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</si>
  <si>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</si>
  <si>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</si>
  <si>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</si>
  <si>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</si>
  <si>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</si>
  <si>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</si>
  <si>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</si>
  <si>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</si>
  <si>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</si>
  <si>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</si>
  <si>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</si>
  <si>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</si>
  <si>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</si>
  <si>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</si>
  <si>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</si>
  <si>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</si>
  <si>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</si>
  <si>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</si>
  <si>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</si>
  <si>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</si>
  <si>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</si>
  <si>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</si>
  <si>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</si>
  <si>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</si>
  <si>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</si>
  <si>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</si>
  <si>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</si>
  <si>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</si>
  <si>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</si>
  <si>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</si>
  <si>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</si>
  <si>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</si>
  <si>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</si>
  <si>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</si>
  <si>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</si>
  <si>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</si>
  <si>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</si>
  <si>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</si>
  <si>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</si>
  <si>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</si>
  <si>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</si>
  <si>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</si>
  <si>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</si>
  <si>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</si>
  <si>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</si>
  <si>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</si>
  <si>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</si>
  <si>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</si>
  <si>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</si>
  <si>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</si>
  <si>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</si>
  <si>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</si>
  <si>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</si>
  <si>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</si>
  <si>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</si>
  <si>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</si>
  <si>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</si>
  <si>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</si>
  <si>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</si>
  <si>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</si>
  <si>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</si>
  <si>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</si>
  <si>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</si>
  <si>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</si>
  <si>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</si>
  <si>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</si>
  <si>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</si>
  <si>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</si>
  <si>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</si>
  <si>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</si>
  <si>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</si>
  <si>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</si>
  <si>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</si>
  <si>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</si>
  <si>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</si>
  <si>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</si>
  <si>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</si>
  <si>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</si>
  <si>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</si>
  <si>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</si>
  <si>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</si>
  <si>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</si>
  <si>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</si>
  <si>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</si>
  <si>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</si>
  <si>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</si>
  <si>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</si>
  <si>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</si>
  <si>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</si>
  <si>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</si>
  <si>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</si>
  <si>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</si>
  <si>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</si>
  <si>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</si>
  <si>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</si>
  <si>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</si>
  <si>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</si>
  <si>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</si>
  <si>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</si>
  <si>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</si>
  <si>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</si>
  <si>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</si>
  <si>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</si>
  <si>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</si>
  <si>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</si>
  <si>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</si>
  <si>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</si>
  <si>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</si>
  <si>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</si>
  <si>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</si>
  <si>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</si>
  <si>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</si>
  <si>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</si>
  <si>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</si>
  <si>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</si>
  <si>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</si>
  <si>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</si>
  <si>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</si>
  <si>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</si>
  <si>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</si>
  <si>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</si>
  <si>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</si>
  <si>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</si>
  <si>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</si>
  <si>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</si>
  <si>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</si>
  <si>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</si>
  <si>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</si>
  <si>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</si>
  <si>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</si>
  <si>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</si>
  <si>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</si>
  <si>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</si>
  <si>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</si>
  <si>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</si>
  <si>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</si>
  <si>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</si>
  <si>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</si>
  <si>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</si>
  <si>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</si>
  <si>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</si>
  <si>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</si>
  <si>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</si>
  <si>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</si>
  <si>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</si>
  <si>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</si>
  <si>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</si>
  <si>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</si>
  <si>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</si>
  <si>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</si>
  <si>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</si>
  <si>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</si>
  <si>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</si>
  <si>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</si>
  <si>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</si>
  <si>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</si>
  <si>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</si>
  <si>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</si>
  <si>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</si>
  <si>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</si>
  <si>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</si>
  <si>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</si>
  <si>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</si>
  <si>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</si>
  <si>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</si>
  <si>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</si>
  <si>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</si>
  <si>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</si>
  <si>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</si>
  <si>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</si>
  <si>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</si>
  <si>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</si>
  <si>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</si>
  <si>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</si>
  <si>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</si>
  <si>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</si>
  <si>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</si>
  <si>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</si>
  <si>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</si>
  <si>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</si>
  <si>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</si>
  <si>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</si>
  <si>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</si>
  <si>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</si>
  <si>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</si>
  <si>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</si>
  <si>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</si>
  <si>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</si>
  <si>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</si>
  <si>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</si>
  <si>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</si>
  <si>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</si>
  <si>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</si>
  <si>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</si>
  <si>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</si>
  <si>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</si>
  <si>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</si>
  <si>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</si>
  <si>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</si>
  <si>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</si>
  <si>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</si>
  <si>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</si>
  <si>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</si>
  <si>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</si>
  <si>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</si>
  <si>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</si>
  <si>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</si>
  <si>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</si>
  <si>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</si>
  <si>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</si>
  <si>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</si>
  <si>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</si>
  <si>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</si>
  <si>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</si>
  <si>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</si>
  <si>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</si>
  <si>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</si>
  <si>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</si>
  <si>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</si>
  <si>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</si>
  <si>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</si>
  <si>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</si>
  <si>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</si>
  <si>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</si>
  <si>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</si>
  <si>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</si>
  <si>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</si>
  <si>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</si>
  <si>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</si>
  <si>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</si>
  <si>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</si>
  <si>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</si>
  <si>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</si>
  <si>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</si>
  <si>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</si>
  <si>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</si>
  <si>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</si>
  <si>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</si>
  <si>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</si>
  <si>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</si>
  <si>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</si>
  <si>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</si>
  <si>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</si>
  <si>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</si>
  <si>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</si>
  <si>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</si>
  <si>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</si>
  <si>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</si>
  <si>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</si>
  <si>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</si>
  <si>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</si>
  <si>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</si>
  <si>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</si>
  <si>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</si>
  <si>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</si>
  <si>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</si>
  <si>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</si>
  <si>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</si>
  <si>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</si>
  <si>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</si>
  <si>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</si>
  <si>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</si>
  <si>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</si>
  <si>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</si>
  <si>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</si>
  <si>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</si>
  <si>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</si>
  <si>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</si>
  <si>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</si>
  <si>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</si>
  <si>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</si>
  <si>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</si>
  <si>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</si>
  <si>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</si>
  <si>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</si>
  <si>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</si>
  <si>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</si>
  <si>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</si>
  <si>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</si>
  <si>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</si>
  <si>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</si>
  <si>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</si>
  <si>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</si>
  <si>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</si>
  <si>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</si>
  <si>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</si>
  <si>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</si>
  <si>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</si>
  <si>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</si>
  <si>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</si>
  <si>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</si>
  <si>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</si>
  <si>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</si>
  <si>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</si>
  <si>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</si>
  <si>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</si>
  <si>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</si>
  <si>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</si>
  <si>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</si>
  <si>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</si>
  <si>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</si>
  <si>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</si>
  <si>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</si>
  <si>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</si>
  <si>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</si>
  <si>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</si>
  <si>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</si>
  <si>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</si>
  <si>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</si>
  <si>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</si>
  <si>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</si>
  <si>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</si>
  <si>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</si>
  <si>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</si>
  <si>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</si>
  <si>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</si>
  <si>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</si>
  <si>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</si>
  <si>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</si>
  <si>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</si>
  <si>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</si>
  <si>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</si>
  <si>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</si>
  <si>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</si>
  <si>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</si>
  <si>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</si>
  <si>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</si>
  <si>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</si>
  <si>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</si>
  <si>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</si>
  <si>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</si>
  <si>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</si>
  <si>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</si>
  <si>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</si>
  <si>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</si>
  <si>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</si>
  <si>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</si>
  <si>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</si>
  <si>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</si>
  <si>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</si>
  <si>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</si>
  <si>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</si>
  <si>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</si>
  <si>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</si>
  <si>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</si>
  <si>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</si>
  <si>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</si>
  <si>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</si>
  <si>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</si>
  <si>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</si>
  <si>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</si>
  <si>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</si>
  <si>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</si>
  <si>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</si>
  <si>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</si>
  <si>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</si>
  <si>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</si>
  <si>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</si>
  <si>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</si>
  <si>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</si>
  <si>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</si>
  <si>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</si>
  <si>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</si>
  <si>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</si>
  <si>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</si>
  <si>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</si>
  <si>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</si>
  <si>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</si>
  <si>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</si>
  <si>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</si>
  <si>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</si>
  <si>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</si>
  <si>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</si>
  <si>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</si>
  <si>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</si>
  <si>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</si>
  <si>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</si>
  <si>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</si>
  <si>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</si>
  <si>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</si>
  <si>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</si>
  <si>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</si>
  <si>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</si>
  <si>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</si>
  <si>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</si>
  <si>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</si>
  <si>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</si>
  <si>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</si>
  <si>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</si>
  <si>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</si>
  <si>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</si>
  <si>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</si>
  <si>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</si>
  <si>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</si>
  <si>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</si>
  <si>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</si>
  <si>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</si>
  <si>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</si>
  <si>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</si>
  <si>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</si>
  <si>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</si>
  <si>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</si>
  <si>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</si>
  <si>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</si>
  <si>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</si>
  <si>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</si>
  <si>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</si>
  <si>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</si>
  <si>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</si>
  <si>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</si>
  <si>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</si>
  <si>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</si>
  <si>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</si>
  <si>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</si>
  <si>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</si>
  <si>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</si>
  <si>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</si>
  <si>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</si>
  <si>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</si>
  <si>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</si>
  <si>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</si>
  <si>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</si>
  <si>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</si>
  <si>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</si>
  <si>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</si>
  <si>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</si>
  <si>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</si>
  <si>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</si>
  <si>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</si>
  <si>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</si>
  <si>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</si>
  <si>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</si>
  <si>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</si>
  <si>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</si>
  <si>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</si>
  <si>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</si>
  <si>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</si>
  <si>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</si>
  <si>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</si>
  <si>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</si>
  <si>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</si>
  <si>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</si>
  <si>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</si>
  <si>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</si>
  <si>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</si>
  <si>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</si>
  <si>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</si>
  <si>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</si>
  <si>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</si>
  <si>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</si>
  <si>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</si>
  <si>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</si>
  <si>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</si>
  <si>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</si>
  <si>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</si>
  <si>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</si>
  <si>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</si>
  <si>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</si>
  <si>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</si>
  <si>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</si>
  <si>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</si>
  <si>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</si>
  <si>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</si>
  <si>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</si>
  <si>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</si>
  <si>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</si>
  <si>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</si>
  <si>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</si>
  <si>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</si>
  <si>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</si>
  <si>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</si>
  <si>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</si>
  <si>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</si>
  <si>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</si>
  <si>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</si>
  <si>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</si>
  <si>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</si>
  <si>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</si>
  <si>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</si>
  <si>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</si>
  <si>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</si>
  <si>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</si>
  <si>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</si>
  <si>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</si>
  <si>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</si>
  <si>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</si>
  <si>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</si>
  <si>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</si>
  <si>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</si>
  <si>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</si>
  <si>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</si>
  <si>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</si>
  <si>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</si>
  <si>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</si>
  <si>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</si>
  <si>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</si>
  <si>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</si>
  <si>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</si>
  <si>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</si>
  <si>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</si>
  <si>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</si>
  <si>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</si>
  <si>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</si>
  <si>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</si>
  <si>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</si>
  <si>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</si>
  <si>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</si>
  <si>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</si>
  <si>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</si>
  <si>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</si>
  <si>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</si>
  <si>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</si>
  <si>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</si>
  <si>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</si>
  <si>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</si>
  <si>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</si>
  <si>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</si>
  <si>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</si>
  <si>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</si>
  <si>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</si>
  <si>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</si>
  <si>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</si>
  <si>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</si>
  <si>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</si>
  <si>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</si>
  <si>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</si>
  <si>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</si>
  <si>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</si>
  <si>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</si>
  <si>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</si>
  <si>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</si>
  <si>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</si>
  <si>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</si>
  <si>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</si>
  <si>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</si>
  <si>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</si>
  <si>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</si>
  <si>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</si>
  <si>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</si>
  <si>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</si>
  <si>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</si>
  <si>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</si>
  <si>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</si>
  <si>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</si>
  <si>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</si>
  <si>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</si>
  <si>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</si>
  <si>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</si>
  <si>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</si>
  <si>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</si>
  <si>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</si>
  <si>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</si>
  <si>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</si>
  <si>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</si>
  <si>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</si>
  <si>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</si>
  <si>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</si>
  <si>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</si>
  <si>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</si>
  <si>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</si>
  <si>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</si>
  <si>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</si>
  <si>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</si>
  <si>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</si>
  <si>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</si>
  <si>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</si>
  <si>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</si>
  <si>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</si>
  <si>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</si>
  <si>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</si>
  <si>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</si>
  <si>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</si>
  <si>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</si>
  <si>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</si>
  <si>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</si>
  <si>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</si>
  <si>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</si>
  <si>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</si>
  <si>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</si>
  <si>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</si>
  <si>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</si>
  <si>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</si>
  <si>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</si>
  <si>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</si>
  <si>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</si>
  <si>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</si>
  <si>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</si>
  <si>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</si>
  <si>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</si>
  <si>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</si>
  <si>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</si>
  <si>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</si>
  <si>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</si>
  <si>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</si>
  <si>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</si>
  <si>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</si>
  <si>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</si>
  <si>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</si>
  <si>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</si>
  <si>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</si>
  <si>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</si>
  <si>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</si>
  <si>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</si>
  <si>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</si>
  <si>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</si>
  <si>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</si>
  <si>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</si>
  <si>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</si>
  <si>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</si>
  <si>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</si>
  <si>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</si>
  <si>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</si>
  <si>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</si>
  <si>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</si>
  <si>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</si>
  <si>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</si>
  <si>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</si>
  <si>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</si>
  <si>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</si>
  <si>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</si>
  <si>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</si>
  <si>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</si>
  <si>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</si>
  <si>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</si>
  <si>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</si>
  <si>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</si>
  <si>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</si>
  <si>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</si>
  <si>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</si>
  <si>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</si>
  <si>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</si>
  <si>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</si>
  <si>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</si>
  <si>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</si>
  <si>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</si>
  <si>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</si>
  <si>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</si>
  <si>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</si>
  <si>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</si>
  <si>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</si>
  <si>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</si>
  <si>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</si>
  <si>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</si>
  <si>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</si>
  <si>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</si>
  <si>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</si>
  <si>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</si>
  <si>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</si>
  <si>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</si>
  <si>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</si>
  <si>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</si>
  <si>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</si>
  <si>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</si>
  <si>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</si>
  <si>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</si>
  <si>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</si>
  <si>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</si>
  <si>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</si>
  <si>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</si>
  <si>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</si>
  <si>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</si>
  <si>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</si>
  <si>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</si>
  <si>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</si>
  <si>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</si>
  <si>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</si>
  <si>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</si>
  <si>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</si>
  <si>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</si>
  <si>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</si>
  <si>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</si>
  <si>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</si>
  <si>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</si>
  <si>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</si>
  <si>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</si>
  <si>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</si>
  <si>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</si>
  <si>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</si>
  <si>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</si>
  <si>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</si>
  <si>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</si>
  <si>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</si>
  <si>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</si>
  <si>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</si>
  <si>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</si>
  <si>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</si>
  <si>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</si>
  <si>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</si>
  <si>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</si>
  <si>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</si>
  <si>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</si>
  <si>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</si>
  <si>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</si>
  <si>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</si>
  <si>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</si>
  <si>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</si>
  <si>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</si>
  <si>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</si>
  <si>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</si>
  <si>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</si>
  <si>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</si>
  <si>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</si>
  <si>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</si>
  <si>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</si>
  <si>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</si>
  <si>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</si>
  <si>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</si>
  <si>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</si>
  <si>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</si>
  <si>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</si>
  <si>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</si>
  <si>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</si>
  <si>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</si>
  <si>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</si>
  <si>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</si>
  <si>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</si>
  <si>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</si>
  <si>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</si>
  <si>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</si>
  <si>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</si>
  <si>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</si>
  <si>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</si>
  <si>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</si>
  <si>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</si>
  <si>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</si>
  <si>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</si>
  <si>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</si>
  <si>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</si>
  <si>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</si>
  <si>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</si>
  <si>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</si>
  <si>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</si>
  <si>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</si>
  <si>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</si>
  <si>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</si>
  <si>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</si>
  <si>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</si>
  <si>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</si>
  <si>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</si>
  <si>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</si>
  <si>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</si>
  <si>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</si>
  <si>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</si>
  <si>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</si>
  <si>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</si>
  <si>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</si>
  <si>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</si>
  <si>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</si>
  <si>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</si>
  <si>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</si>
  <si>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</si>
  <si>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</si>
  <si>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</si>
  <si>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</si>
  <si>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</si>
  <si>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</si>
  <si>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</si>
  <si>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</si>
  <si>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</si>
  <si>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</si>
  <si>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</si>
  <si>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</si>
  <si>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</si>
  <si>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</si>
  <si>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</si>
  <si>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</si>
  <si>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</si>
  <si>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</si>
  <si>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</si>
  <si>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</si>
  <si>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</si>
  <si>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</si>
  <si>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</si>
  <si>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</si>
  <si>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</si>
  <si>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</si>
  <si>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</si>
  <si>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</si>
  <si>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</si>
  <si>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</si>
  <si>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</si>
  <si>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</si>
  <si>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</si>
  <si>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</si>
  <si>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</si>
  <si>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</si>
  <si>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</si>
  <si>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</si>
  <si>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</si>
  <si>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</si>
  <si>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</si>
  <si>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</si>
  <si>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</si>
  <si>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</si>
  <si>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</si>
  <si>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</si>
  <si>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</si>
  <si>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</si>
  <si>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</si>
  <si>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</si>
  <si>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</si>
  <si>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</si>
  <si>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</si>
  <si>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</si>
  <si>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</si>
  <si>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</si>
  <si>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</si>
  <si>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</si>
  <si>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</si>
  <si>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</si>
  <si>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</si>
  <si>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</si>
  <si>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</si>
  <si>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</si>
  <si>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</si>
  <si>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</si>
  <si>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</si>
  <si>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</si>
  <si>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</si>
  <si>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</si>
  <si>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</si>
  <si>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</si>
  <si>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</si>
  <si>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</si>
  <si>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</si>
  <si>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</si>
  <si>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</si>
  <si>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</si>
  <si>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</si>
  <si>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</si>
  <si>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</si>
  <si>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</si>
  <si>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</si>
  <si>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</si>
  <si>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</si>
  <si>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</si>
  <si>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</si>
  <si>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</si>
  <si>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</si>
  <si>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</si>
  <si>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</si>
  <si>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</si>
  <si>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</si>
  <si>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</si>
  <si>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</si>
  <si>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</si>
  <si>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</si>
  <si>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</si>
  <si>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</si>
  <si>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</si>
  <si>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</si>
  <si>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</si>
  <si>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</si>
  <si>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</si>
  <si>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</si>
  <si>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</si>
  <si>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</si>
  <si>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</si>
  <si>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</si>
  <si>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</si>
  <si>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</si>
  <si>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</si>
  <si>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</si>
  <si>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</si>
  <si>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</si>
  <si>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</si>
  <si>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</si>
  <si>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</si>
  <si>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</si>
  <si>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</si>
  <si>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</si>
  <si>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</si>
  <si>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</si>
  <si>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</si>
  <si>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</si>
  <si>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</si>
  <si>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</si>
  <si>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</si>
  <si>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</si>
  <si>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</si>
  <si>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</si>
  <si>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</si>
  <si>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</si>
  <si>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</si>
  <si>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</si>
  <si>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</si>
  <si>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</si>
  <si>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</si>
  <si>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</si>
  <si>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</si>
  <si>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</si>
  <si>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</si>
  <si>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</si>
  <si>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</si>
  <si>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</si>
  <si>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</si>
  <si>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</si>
  <si>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</si>
  <si>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</si>
  <si>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</si>
  <si>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</si>
  <si>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</si>
  <si>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</si>
  <si>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</si>
  <si>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</si>
  <si>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</si>
  <si>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</si>
  <si>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</si>
  <si>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</si>
  <si>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</si>
  <si>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</si>
  <si>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</si>
  <si>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</si>
  <si>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</si>
  <si>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</si>
  <si>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</si>
  <si>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</si>
  <si>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</si>
  <si>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</si>
  <si>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</si>
  <si>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</si>
  <si>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</si>
  <si>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</si>
  <si>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</si>
  <si>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</si>
  <si>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</si>
  <si>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</si>
  <si>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</si>
  <si>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</si>
  <si>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</si>
  <si>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</si>
  <si>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</si>
  <si>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</si>
  <si>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</si>
  <si>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</si>
  <si>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</si>
  <si>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</si>
  <si>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</si>
  <si>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</si>
  <si>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</si>
  <si>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</si>
  <si>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</si>
  <si>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</si>
  <si>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</si>
  <si>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</si>
  <si>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</si>
  <si>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</si>
  <si>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</si>
  <si>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</si>
  <si>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</si>
  <si>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</si>
  <si>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</si>
  <si>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</si>
  <si>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</si>
  <si>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</si>
  <si>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</si>
  <si>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</si>
  <si>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</si>
  <si>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</si>
  <si>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</si>
  <si>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</si>
  <si>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</si>
  <si>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</si>
  <si>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</si>
  <si>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</si>
  <si>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</si>
  <si>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</si>
  <si>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</si>
  <si>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</si>
  <si>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</si>
  <si>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</si>
  <si>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</si>
  <si>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</si>
  <si>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</si>
  <si>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</si>
  <si>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</si>
  <si>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</si>
  <si>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</si>
  <si>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</si>
  <si>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</si>
  <si>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</si>
  <si>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</si>
  <si>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</si>
  <si>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</si>
  <si>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</si>
  <si>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</si>
  <si>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</si>
  <si>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</si>
  <si>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</si>
  <si>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</si>
  <si>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</si>
  <si>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</si>
  <si>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</si>
  <si>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</si>
  <si>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</si>
  <si>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</si>
  <si>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</si>
  <si>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</si>
  <si>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</si>
  <si>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</si>
  <si>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</si>
  <si>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</si>
  <si>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</si>
  <si>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</si>
  <si>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</si>
  <si>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</si>
  <si>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</si>
  <si>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</si>
  <si>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</si>
  <si>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</si>
  <si>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</si>
  <si>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</si>
  <si>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</si>
  <si>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</si>
  <si>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</si>
  <si>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</si>
  <si>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</si>
  <si>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</si>
  <si>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</si>
  <si>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</si>
  <si>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</si>
  <si>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</si>
  <si>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</si>
  <si>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</si>
  <si>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</si>
  <si>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</si>
  <si>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</si>
  <si>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</si>
  <si>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</si>
  <si>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</si>
  <si>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</si>
  <si>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</si>
  <si>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</si>
  <si>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</si>
  <si>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</si>
  <si>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</si>
  <si>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</si>
  <si>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</si>
  <si>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</si>
  <si>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</si>
  <si>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</si>
  <si>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</si>
  <si>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</si>
  <si>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</si>
  <si>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</si>
  <si>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</si>
  <si>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</si>
  <si>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</si>
  <si>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</si>
  <si>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</si>
  <si>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</si>
  <si>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</si>
  <si>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</si>
  <si>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</si>
  <si>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</si>
  <si>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</si>
  <si>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</si>
  <si>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</si>
  <si>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</si>
  <si>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</si>
  <si>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</si>
  <si>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</si>
  <si>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</si>
  <si>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</si>
  <si>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</si>
  <si>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</si>
  <si>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</si>
  <si>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</si>
  <si>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</si>
  <si>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</si>
  <si>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</si>
  <si>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</si>
  <si>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</si>
  <si>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</si>
  <si>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</si>
  <si>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</si>
  <si>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</si>
  <si>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</si>
  <si>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</si>
  <si>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</si>
  <si>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</si>
  <si>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</si>
  <si>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</si>
  <si>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</si>
  <si>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</si>
  <si>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</si>
  <si>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</si>
  <si>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</si>
  <si>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</si>
  <si>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</si>
  <si>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</si>
  <si>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</si>
  <si>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</si>
  <si>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</si>
  <si>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</si>
  <si>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</si>
  <si>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</si>
  <si>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</si>
  <si>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</si>
  <si>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</si>
  <si>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</si>
  <si>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</si>
  <si>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</si>
  <si>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</si>
  <si>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</si>
  <si>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</si>
  <si>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</si>
  <si>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</si>
  <si>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</si>
  <si>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</si>
  <si>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</si>
  <si>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</si>
  <si>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</si>
  <si>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</si>
  <si>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</si>
  <si>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</si>
  <si>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</si>
  <si>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</si>
  <si>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</si>
  <si>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</si>
  <si>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</si>
  <si>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</si>
  <si>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</si>
  <si>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</si>
  <si>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</si>
  <si>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</si>
  <si>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</si>
  <si>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</si>
  <si>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</si>
  <si>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</si>
  <si>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</si>
  <si>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</si>
  <si>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</si>
  <si>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</si>
  <si>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</si>
  <si>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</si>
  <si>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</si>
  <si>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</si>
  <si>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</si>
  <si>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</si>
  <si>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</si>
  <si>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</si>
  <si>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</si>
  <si>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</si>
  <si>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</si>
  <si>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</si>
  <si>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</si>
  <si>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</si>
  <si>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</si>
  <si>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</si>
  <si>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</si>
  <si>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</si>
  <si>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</si>
  <si>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</si>
  <si>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</si>
  <si>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</si>
  <si>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</si>
  <si>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</si>
  <si>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</si>
  <si>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</si>
  <si>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</si>
  <si>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</si>
  <si>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</si>
  <si>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</si>
  <si>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</si>
  <si>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</si>
  <si>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</si>
  <si>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</si>
  <si>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</si>
  <si>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</si>
  <si>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</si>
  <si>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</si>
  <si>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</si>
  <si>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</si>
  <si>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</si>
  <si>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</si>
  <si>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</si>
  <si>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</si>
  <si>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</si>
  <si>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</si>
  <si>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</si>
  <si>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</si>
  <si>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</si>
  <si>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</si>
  <si>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</si>
  <si>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</si>
  <si>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</si>
  <si>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</si>
  <si>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</si>
  <si>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</si>
  <si>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</si>
  <si>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</si>
  <si>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</si>
  <si>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</si>
  <si>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</si>
  <si>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</si>
  <si>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</si>
  <si>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</si>
  <si>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</si>
  <si>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</si>
  <si>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</si>
  <si>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</si>
  <si>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</si>
  <si>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</si>
  <si>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</si>
  <si>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</si>
  <si>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</si>
  <si>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</si>
  <si>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</si>
  <si>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</si>
  <si>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</si>
  <si>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</si>
  <si>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</si>
  <si>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</si>
  <si>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</si>
  <si>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</si>
  <si>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</si>
  <si>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</si>
  <si>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</si>
  <si>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</si>
  <si>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</si>
  <si>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</si>
  <si>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</si>
  <si>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</si>
  <si>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</si>
  <si>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</si>
  <si>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</si>
  <si>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</si>
  <si>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</si>
  <si>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</si>
  <si>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</si>
  <si>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</si>
  <si>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</si>
  <si>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</si>
  <si>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</si>
  <si>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</si>
  <si>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</si>
  <si>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</si>
  <si>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</si>
  <si>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</si>
  <si>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</si>
  <si>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</si>
  <si>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</si>
  <si>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</si>
  <si>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</si>
  <si>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</si>
  <si>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</si>
  <si>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</si>
  <si>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</si>
  <si>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</si>
  <si>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</si>
  <si>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</si>
  <si>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</si>
  <si>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</si>
  <si>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</si>
  <si>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</si>
  <si>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</si>
  <si>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</si>
  <si>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</si>
  <si>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</si>
  <si>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</si>
  <si>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</si>
  <si>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</si>
  <si>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</si>
  <si>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</si>
  <si>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</si>
  <si>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</si>
  <si>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</si>
  <si>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</si>
  <si>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</si>
  <si>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</si>
  <si>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</si>
  <si>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</si>
  <si>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</si>
  <si>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</si>
  <si>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</si>
  <si>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</si>
  <si>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</si>
  <si>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</si>
  <si>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</si>
  <si>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</si>
  <si>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</si>
  <si>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</si>
  <si>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</si>
  <si>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</si>
  <si>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</si>
  <si>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</si>
  <si>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</si>
  <si>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</si>
  <si>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</si>
  <si>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</si>
  <si>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</si>
  <si>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</si>
  <si>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</si>
  <si>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</si>
  <si>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</si>
  <si>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</si>
  <si>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</si>
  <si>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</si>
  <si>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</si>
  <si>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</si>
  <si>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</si>
  <si>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</si>
  <si>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</si>
  <si>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</si>
  <si>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</si>
  <si>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</si>
  <si>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</si>
  <si>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</si>
  <si>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</si>
  <si>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</si>
  <si>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</si>
  <si>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</si>
  <si>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</si>
  <si>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</si>
  <si>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</si>
  <si>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</si>
  <si>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</si>
  <si>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</si>
  <si>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</si>
  <si>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</si>
  <si>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</si>
  <si>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</si>
  <si>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</si>
  <si>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</si>
  <si>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</si>
  <si>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</si>
  <si>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</si>
  <si>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</si>
  <si>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</si>
  <si>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</si>
  <si>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</si>
  <si>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</si>
  <si>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</si>
  <si>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</si>
  <si>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</si>
  <si>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</si>
  <si>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</si>
  <si>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</si>
  <si>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</si>
  <si>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</si>
  <si>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</si>
  <si>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</si>
  <si>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</si>
  <si>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</si>
  <si>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</si>
  <si>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</si>
  <si>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</si>
  <si>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</si>
  <si>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</si>
  <si>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</si>
  <si>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</si>
  <si>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</si>
  <si>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</si>
  <si>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</si>
  <si>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</si>
  <si>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</si>
  <si>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</si>
  <si>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</si>
  <si>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</si>
  <si>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</si>
  <si>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</si>
  <si>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</si>
  <si>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</si>
  <si>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</si>
  <si>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</si>
  <si>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</si>
  <si>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</si>
  <si>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</si>
  <si>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</si>
  <si>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</si>
  <si>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</si>
  <si>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</si>
  <si>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</si>
  <si>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</si>
  <si>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</si>
  <si>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</si>
  <si>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</si>
  <si>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</si>
  <si>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</si>
  <si>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</si>
  <si>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</si>
  <si>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</si>
  <si>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</si>
  <si>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</si>
  <si>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</si>
  <si>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</si>
  <si>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</si>
  <si>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</si>
  <si>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</si>
  <si>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</si>
  <si>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</si>
  <si>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</si>
  <si>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</si>
  <si>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</si>
  <si>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</si>
  <si>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</si>
  <si>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</si>
  <si>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</si>
  <si>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</si>
  <si>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</si>
  <si>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</si>
  <si>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</si>
  <si>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</si>
  <si>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</si>
  <si>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</si>
  <si>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</si>
  <si>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</si>
  <si>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</si>
  <si>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</si>
  <si>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</si>
  <si>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</si>
  <si>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</si>
  <si>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</si>
  <si>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</si>
  <si>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</si>
  <si>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</si>
  <si>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</si>
  <si>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</si>
  <si>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</si>
  <si>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</si>
  <si>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</si>
  <si>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</si>
  <si>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</si>
  <si>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</si>
  <si>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</si>
  <si>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</si>
  <si>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</si>
  <si>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</si>
  <si>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</si>
  <si>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</si>
  <si>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</si>
  <si>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</si>
  <si>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</si>
  <si>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</si>
  <si>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</si>
  <si>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</si>
  <si>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</si>
  <si>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</si>
  <si>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</si>
  <si>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</si>
  <si>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</si>
  <si>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</si>
  <si>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</si>
  <si>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</si>
  <si>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</si>
  <si>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</si>
  <si>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</si>
  <si>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</si>
  <si>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</si>
  <si>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</si>
  <si>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</si>
  <si>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</si>
  <si>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</si>
  <si>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</si>
  <si>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</si>
  <si>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</si>
  <si>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</si>
  <si>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</si>
  <si>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</si>
  <si>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</si>
  <si>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</si>
  <si>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</si>
  <si>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</si>
  <si>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</si>
  <si>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</si>
  <si>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</si>
  <si>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</si>
  <si>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</si>
  <si>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</si>
  <si>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</si>
  <si>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</si>
  <si>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</si>
  <si>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</si>
  <si>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</si>
  <si>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</si>
  <si>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</si>
  <si>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</si>
  <si>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</si>
  <si>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</si>
  <si>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</si>
  <si>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</si>
  <si>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</si>
  <si>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</si>
  <si>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</si>
  <si>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</si>
  <si>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</si>
  <si>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</si>
  <si>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</si>
  <si>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</si>
  <si>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</si>
  <si>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</si>
  <si>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</si>
  <si>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</si>
  <si>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</si>
  <si>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</si>
  <si>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</si>
  <si>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</si>
  <si>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</si>
  <si>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</si>
  <si>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</si>
  <si>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</si>
  <si>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</si>
  <si>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</si>
  <si>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</si>
  <si>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</si>
  <si>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</si>
  <si>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</si>
  <si>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</si>
  <si>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</si>
  <si>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</si>
  <si>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</si>
  <si>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</si>
  <si>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</si>
  <si>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</si>
  <si>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</si>
  <si>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</si>
  <si>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</si>
  <si>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</si>
  <si>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</si>
  <si>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</si>
  <si>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</si>
  <si>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</si>
  <si>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</si>
  <si>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</si>
  <si>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</si>
  <si>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</si>
  <si>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</si>
  <si>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</si>
  <si>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</si>
  <si>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</si>
  <si>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</si>
  <si>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</si>
  <si>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</si>
  <si>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</si>
  <si>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</si>
  <si>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</si>
  <si>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</si>
  <si>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</si>
  <si>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</si>
  <si>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</si>
  <si>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</si>
  <si>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</si>
  <si>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</si>
  <si>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</si>
  <si>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</si>
  <si>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</si>
  <si>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</si>
  <si>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</si>
  <si>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</si>
  <si>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</si>
  <si>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</si>
  <si>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</si>
  <si>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</si>
  <si>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</si>
  <si>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</si>
  <si>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</si>
  <si>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</si>
  <si>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</si>
  <si>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</si>
  <si>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</si>
  <si>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</si>
  <si>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</si>
  <si>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</si>
  <si>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</si>
  <si>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</si>
  <si>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</si>
  <si>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</si>
  <si>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</si>
  <si>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</si>
  <si>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</si>
  <si>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</si>
  <si>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</si>
  <si>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</si>
  <si>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</si>
  <si>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</si>
  <si>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</si>
  <si>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</si>
  <si>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</si>
  <si>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</si>
  <si>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</si>
  <si>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</si>
  <si>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</si>
  <si>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</si>
  <si>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</si>
  <si>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</si>
  <si>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</si>
  <si>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</si>
  <si>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</si>
  <si>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</si>
  <si>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</si>
  <si>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</si>
  <si>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</si>
  <si>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</si>
  <si>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</si>
  <si>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</si>
  <si>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</si>
  <si>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</si>
  <si>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</si>
  <si>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</si>
  <si>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</si>
  <si>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</si>
  <si>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</si>
  <si>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</si>
  <si>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</si>
  <si>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</si>
  <si>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</si>
  <si>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</si>
  <si>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</si>
  <si>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</si>
  <si>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</si>
  <si>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</si>
  <si>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</si>
  <si>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</si>
  <si>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</si>
  <si>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</si>
  <si>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</si>
  <si>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</si>
  <si>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</si>
  <si>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</si>
  <si>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</si>
  <si>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</si>
  <si>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</si>
  <si>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</si>
  <si>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</si>
  <si>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</si>
  <si>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</si>
  <si>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</si>
  <si>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</si>
  <si>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</si>
  <si>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</si>
  <si>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</si>
  <si>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</si>
  <si>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</si>
  <si>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</si>
  <si>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</si>
  <si>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</si>
  <si>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</si>
  <si>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</si>
  <si>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</si>
  <si>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</si>
  <si>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</si>
  <si>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</si>
  <si>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</si>
  <si>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</si>
  <si>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</si>
  <si>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</si>
  <si>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</si>
  <si>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</si>
  <si>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</si>
  <si>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</si>
  <si>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</si>
  <si>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</si>
  <si>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</si>
  <si>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</si>
  <si>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</si>
  <si>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</si>
  <si>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</si>
  <si>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</si>
  <si>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</si>
  <si>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</si>
  <si>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</si>
  <si>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</si>
  <si>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</si>
  <si>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</si>
  <si>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</si>
  <si>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</si>
  <si>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</si>
  <si>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</si>
  <si>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</si>
  <si>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</si>
  <si>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</si>
  <si>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</si>
  <si>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</si>
  <si>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</si>
  <si>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</si>
  <si>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</si>
  <si>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</si>
  <si>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</si>
  <si>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</si>
  <si>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</si>
  <si>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</si>
  <si>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</si>
  <si>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</si>
  <si>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</si>
  <si>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</si>
  <si>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</si>
  <si>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</si>
  <si>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</si>
  <si>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</si>
  <si>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</si>
  <si>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</si>
  <si>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</si>
  <si>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</si>
  <si>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</si>
  <si>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</si>
  <si>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</si>
  <si>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</si>
  <si>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</si>
  <si>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</si>
  <si>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</si>
  <si>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</si>
  <si>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</si>
  <si>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</si>
  <si>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</si>
  <si>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</si>
  <si>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</si>
  <si>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</si>
  <si>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</si>
  <si>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</si>
  <si>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</si>
  <si>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</si>
  <si>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</si>
  <si>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</si>
  <si>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</si>
  <si>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</si>
  <si>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</si>
  <si>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</si>
  <si>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</si>
  <si>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</si>
  <si>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</si>
  <si>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</si>
  <si>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</si>
  <si>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</si>
  <si>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</si>
  <si>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</si>
  <si>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</si>
  <si>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</si>
  <si>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</si>
  <si>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</si>
  <si>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</si>
  <si>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</si>
  <si>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</si>
  <si>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</si>
  <si>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</si>
  <si>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</si>
  <si>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</si>
  <si>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</si>
  <si>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</si>
  <si>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</si>
  <si>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</si>
  <si>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</si>
  <si>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</si>
  <si>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</si>
  <si>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</si>
  <si>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</si>
  <si>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</si>
  <si>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</si>
  <si>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</si>
  <si>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</si>
  <si>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</si>
  <si>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</si>
  <si>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</si>
  <si>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</si>
  <si>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</si>
  <si>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</si>
  <si>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</si>
  <si>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</si>
  <si>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</si>
  <si>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</si>
  <si>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</si>
  <si>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</si>
  <si>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</si>
  <si>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</si>
  <si>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</si>
  <si>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</si>
  <si>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</si>
  <si>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</si>
  <si>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</si>
  <si>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</si>
  <si>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</si>
  <si>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</si>
  <si>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</si>
  <si>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</si>
  <si>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</si>
  <si>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</si>
  <si>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</si>
  <si>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</si>
  <si>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</si>
  <si>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</si>
  <si>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</si>
  <si>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</si>
  <si>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</si>
  <si>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</si>
  <si>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</si>
  <si>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</si>
  <si>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</si>
  <si>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</si>
  <si>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</si>
  <si>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</si>
  <si>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</si>
  <si>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</si>
  <si>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</si>
  <si>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</si>
  <si>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</si>
  <si>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</si>
  <si>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</si>
  <si>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</si>
  <si>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</si>
  <si>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</si>
  <si>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</si>
  <si>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</si>
  <si>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</si>
  <si>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</si>
  <si>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</si>
  <si>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</si>
  <si>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</si>
  <si>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</si>
  <si>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</si>
  <si>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</si>
  <si>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</si>
  <si>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</si>
  <si>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</si>
  <si>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</si>
  <si>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</si>
  <si>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</si>
  <si>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</si>
  <si>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</si>
  <si>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</si>
  <si>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</si>
  <si>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</si>
  <si>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</si>
  <si>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</si>
  <si>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</si>
  <si>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</si>
  <si>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</si>
  <si>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</si>
  <si>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</si>
  <si>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</si>
  <si>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</si>
  <si>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</si>
  <si>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</si>
  <si>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</si>
  <si>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</si>
  <si>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</si>
  <si>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</si>
  <si>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</si>
  <si>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</si>
  <si>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</si>
  <si>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</si>
  <si>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</si>
  <si>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</si>
  <si>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</si>
  <si>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</si>
  <si>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</si>
  <si>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</si>
  <si>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</si>
  <si>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</si>
  <si>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</si>
  <si>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</si>
  <si>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</si>
  <si>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</si>
  <si>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</si>
  <si>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</si>
  <si>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</si>
  <si>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</si>
  <si>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</si>
  <si>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</si>
  <si>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</si>
  <si>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</si>
  <si>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</si>
  <si>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</si>
  <si>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</si>
  <si>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</si>
  <si>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</si>
  <si>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</si>
  <si>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</si>
  <si>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</si>
  <si>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</si>
  <si>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</si>
  <si>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</si>
  <si>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</si>
  <si>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</si>
  <si>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</si>
  <si>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</si>
  <si>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</si>
  <si>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</si>
  <si>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</si>
  <si>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</si>
  <si>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</si>
  <si>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</si>
  <si>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</si>
  <si>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</si>
  <si>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</si>
  <si>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</si>
  <si>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</si>
  <si>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</si>
  <si>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</si>
  <si>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</si>
  <si>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</si>
  <si>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</si>
  <si>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</si>
  <si>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</si>
  <si>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</si>
  <si>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</si>
  <si>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</si>
  <si>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</si>
  <si>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</si>
  <si>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</si>
  <si>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</si>
  <si>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</si>
  <si>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</si>
  <si>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</si>
  <si>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</si>
  <si>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</si>
  <si>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</si>
  <si>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</si>
  <si>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</si>
  <si>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</si>
  <si>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</si>
  <si>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</si>
  <si>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</si>
  <si>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</si>
  <si>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</si>
  <si>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</si>
  <si>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</si>
  <si>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</si>
  <si>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</si>
  <si>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</si>
  <si>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</si>
  <si>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</si>
  <si>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</si>
  <si>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</si>
  <si>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</si>
  <si>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</si>
  <si>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</si>
  <si>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</si>
  <si>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</si>
  <si>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</si>
  <si>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</si>
  <si>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</si>
  <si>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</si>
  <si>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</si>
  <si>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</si>
  <si>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</si>
  <si>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</si>
  <si>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</si>
  <si>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</si>
  <si>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</si>
  <si>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</si>
  <si>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</si>
  <si>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</si>
  <si>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</si>
  <si>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</si>
  <si>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</si>
  <si>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</si>
  <si>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</si>
  <si>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</si>
  <si>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</si>
  <si>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</si>
  <si>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</si>
  <si>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</si>
  <si>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</si>
  <si>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</si>
  <si>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</si>
  <si>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</si>
  <si>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</si>
  <si>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</si>
  <si>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</si>
  <si>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</si>
  <si>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</si>
  <si>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</si>
  <si>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</si>
  <si>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</si>
  <si>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</si>
  <si>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</si>
  <si>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</si>
  <si>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</si>
  <si>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</si>
  <si>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</si>
  <si>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</si>
  <si>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</si>
  <si>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</si>
  <si>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</si>
  <si>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</si>
  <si>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</si>
  <si>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</si>
  <si>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</si>
  <si>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</si>
  <si>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</si>
  <si>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</si>
  <si>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</si>
  <si>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</si>
  <si>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</si>
  <si>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</si>
  <si>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</si>
  <si>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</si>
  <si>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</si>
  <si>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</si>
  <si>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</si>
  <si>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</si>
  <si>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</si>
  <si>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</si>
  <si>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</si>
  <si>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</si>
  <si>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</si>
  <si>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</si>
  <si>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</si>
  <si>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</si>
  <si>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</si>
  <si>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</si>
  <si>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</si>
  <si>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</si>
  <si>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</si>
  <si>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</si>
  <si>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</si>
  <si>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</si>
  <si>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</si>
  <si>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</si>
  <si>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</si>
  <si>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</si>
  <si>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</si>
  <si>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</si>
  <si>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</si>
  <si>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</si>
  <si>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</si>
  <si>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</si>
  <si>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</si>
  <si>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</si>
  <si>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</si>
  <si>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</si>
  <si>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</si>
  <si>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</si>
  <si>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</si>
  <si>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</si>
  <si>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</si>
  <si>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</si>
  <si>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</si>
  <si>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</si>
  <si>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</si>
  <si>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</si>
  <si>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</si>
  <si>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</si>
  <si>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</si>
  <si>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</si>
  <si>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</si>
  <si>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</si>
  <si>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</si>
  <si>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</si>
  <si>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</si>
  <si>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</si>
  <si>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</si>
  <si>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</si>
  <si>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</si>
  <si>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</si>
  <si>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</si>
  <si>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</si>
  <si>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</si>
  <si>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</si>
  <si>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</si>
  <si>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</si>
  <si>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</si>
  <si>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</si>
  <si>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</si>
  <si>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</si>
  <si>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</si>
  <si>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</si>
  <si>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</si>
  <si>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</si>
  <si>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</si>
  <si>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</si>
  <si>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</si>
  <si>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</si>
  <si>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</si>
  <si>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</si>
  <si>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</si>
  <si>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</si>
  <si>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</si>
  <si>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</si>
  <si>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</si>
  <si>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</si>
  <si>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</si>
  <si>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</si>
  <si>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</si>
  <si>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</si>
  <si>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</si>
  <si>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</si>
  <si>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</si>
  <si>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</si>
  <si>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</si>
  <si>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</si>
  <si>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</si>
  <si>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</si>
  <si>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</si>
  <si>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</si>
  <si>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</si>
  <si>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</si>
  <si>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</si>
  <si>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</si>
  <si>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</si>
  <si>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</si>
  <si>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</si>
  <si>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</si>
  <si>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</si>
  <si>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</si>
  <si>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</si>
  <si>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</si>
  <si>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</si>
  <si>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</si>
  <si>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</si>
  <si>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</si>
  <si>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</si>
  <si>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</si>
  <si>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</si>
  <si>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</si>
  <si>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</si>
  <si>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</si>
  <si>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</si>
  <si>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</si>
  <si>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</si>
  <si>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</si>
  <si>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</si>
  <si>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</si>
  <si>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</si>
  <si>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</si>
  <si>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</si>
  <si>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</si>
  <si>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</si>
  <si>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</si>
  <si>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</si>
  <si>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</si>
  <si>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</si>
  <si>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</si>
  <si>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</si>
  <si>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</si>
  <si>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</si>
  <si>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</si>
  <si>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</si>
  <si>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</si>
  <si>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</si>
  <si>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</si>
  <si>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</si>
  <si>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</si>
  <si>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</si>
  <si>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</si>
  <si>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</si>
  <si>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</si>
  <si>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</si>
  <si>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</si>
  <si>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</si>
  <si>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</si>
  <si>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</si>
  <si>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</si>
  <si>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</si>
  <si>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</si>
  <si>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</si>
  <si>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</si>
  <si>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</si>
  <si>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</si>
  <si>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</si>
  <si>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</si>
  <si>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</si>
  <si>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</si>
  <si>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</si>
  <si>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</si>
  <si>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</si>
  <si>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</si>
  <si>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</si>
  <si>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</si>
  <si>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</si>
  <si>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</si>
  <si>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</si>
  <si>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</si>
  <si>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</si>
  <si>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</si>
  <si>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</si>
  <si>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</si>
  <si>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</si>
  <si>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</si>
  <si>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</si>
  <si>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</si>
  <si>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</si>
  <si>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</si>
  <si>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</si>
  <si>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</si>
  <si>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</si>
  <si>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</si>
  <si>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</si>
  <si>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</si>
  <si>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</si>
  <si>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</si>
  <si>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</si>
  <si>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</si>
  <si>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</si>
  <si>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</si>
  <si>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</si>
  <si>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</si>
  <si>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</si>
  <si>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</si>
  <si>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</si>
  <si>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</si>
  <si>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</si>
  <si>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</si>
  <si>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</si>
  <si>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</si>
  <si>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</si>
  <si>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</si>
  <si>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</si>
  <si>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</si>
  <si>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</si>
  <si>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</si>
  <si>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</si>
  <si>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</si>
  <si>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</si>
  <si>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</si>
  <si>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</si>
  <si>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</si>
  <si>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</si>
  <si>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</si>
  <si>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</si>
  <si>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</si>
  <si>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</si>
  <si>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</si>
  <si>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</si>
  <si>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</si>
  <si>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</si>
  <si>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</si>
  <si>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</si>
  <si>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</si>
  <si>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</si>
  <si>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</si>
  <si>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</si>
  <si>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</si>
  <si>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</si>
  <si>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</si>
  <si>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</si>
  <si>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</si>
  <si>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</si>
  <si>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</si>
  <si>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</si>
  <si>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</si>
  <si>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</si>
  <si>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</si>
  <si>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</si>
  <si>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</si>
  <si>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</si>
  <si>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</si>
  <si>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</si>
  <si>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</si>
  <si>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</si>
  <si>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</si>
  <si>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</si>
  <si>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</si>
  <si>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</si>
  <si>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</si>
  <si>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</si>
  <si>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</si>
  <si>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</si>
  <si>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</si>
  <si>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</si>
  <si>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</si>
  <si>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</si>
  <si>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</si>
  <si>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</si>
  <si>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</si>
  <si>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</si>
  <si>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</si>
  <si>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</si>
  <si>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</si>
  <si>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</si>
  <si>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</si>
  <si>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</si>
  <si>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</si>
  <si>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</si>
  <si>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</si>
  <si>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</si>
  <si>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</si>
  <si>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</si>
  <si>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</si>
  <si>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</si>
  <si>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</si>
  <si>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</si>
  <si>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</si>
  <si>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</si>
  <si>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</si>
  <si>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</si>
  <si>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</si>
  <si>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</si>
  <si>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</si>
  <si>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</si>
  <si>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</si>
  <si>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</si>
  <si>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</si>
  <si>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</si>
  <si>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</si>
  <si>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</si>
  <si>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</si>
  <si>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</si>
  <si>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</si>
  <si>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</si>
  <si>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</si>
  <si>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</si>
  <si>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</si>
  <si>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</si>
  <si>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</si>
  <si>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</si>
  <si>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</si>
  <si>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</si>
  <si>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</si>
  <si>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</si>
  <si>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</si>
  <si>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</si>
  <si>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</si>
  <si>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</si>
  <si>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</si>
  <si>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</si>
  <si>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</si>
  <si>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</si>
  <si>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</si>
  <si>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</si>
  <si>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</si>
  <si>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</si>
  <si>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</si>
  <si>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</si>
  <si>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</si>
  <si>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</si>
  <si>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</si>
  <si>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</si>
  <si>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</si>
  <si>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</si>
  <si>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</si>
  <si>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</si>
  <si>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</si>
  <si>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</si>
  <si>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</si>
  <si>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</si>
  <si>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</si>
  <si>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</si>
  <si>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</si>
  <si>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</si>
  <si>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</si>
  <si>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</si>
  <si>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</si>
  <si>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</si>
  <si>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</si>
  <si>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</si>
  <si>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</si>
  <si>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</si>
  <si>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</si>
  <si>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</si>
  <si>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</si>
  <si>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</si>
  <si>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</si>
  <si>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</si>
  <si>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</si>
  <si>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</si>
  <si>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</si>
  <si>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</si>
  <si>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</si>
  <si>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</si>
  <si>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</si>
  <si>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</si>
  <si>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</si>
  <si>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</si>
  <si>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</si>
  <si>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</si>
  <si>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</si>
  <si>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</si>
  <si>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</si>
  <si>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</si>
  <si>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</si>
  <si>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</si>
  <si>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</si>
  <si>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</si>
  <si>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</si>
  <si>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</si>
  <si>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</si>
  <si>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</si>
  <si>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</si>
  <si>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</si>
  <si>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</si>
  <si>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</si>
  <si>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</si>
  <si>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</si>
  <si>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</si>
  <si>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</si>
  <si>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</si>
  <si>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</si>
  <si>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</si>
  <si>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</si>
  <si>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</si>
  <si>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</si>
  <si>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</si>
  <si>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</si>
  <si>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</si>
  <si>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</si>
  <si>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</si>
  <si>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</si>
  <si>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</si>
  <si>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</si>
  <si>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</si>
  <si>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</si>
  <si>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</si>
  <si>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</si>
  <si>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</si>
  <si>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</si>
  <si>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</si>
  <si>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</si>
  <si>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</si>
  <si>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</si>
  <si>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</si>
  <si>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</si>
  <si>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</si>
  <si>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</si>
  <si>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</si>
  <si>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</si>
  <si>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</si>
  <si>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</si>
  <si>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</si>
  <si>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</si>
  <si>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</si>
  <si>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</si>
  <si>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</si>
  <si>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</si>
  <si>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</si>
  <si>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</si>
  <si>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</si>
  <si>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</si>
  <si>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</si>
  <si>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</si>
  <si>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</si>
  <si>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</si>
  <si>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</si>
  <si>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</si>
  <si>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</si>
  <si>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</si>
  <si>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</si>
  <si>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</si>
  <si>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</si>
  <si>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</si>
  <si>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</si>
  <si>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</si>
  <si>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</si>
  <si>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</si>
  <si>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</si>
  <si>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</si>
  <si>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</si>
  <si>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</si>
  <si>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</si>
  <si>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</si>
  <si>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</si>
  <si>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</si>
  <si>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</si>
  <si>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</si>
  <si>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</si>
  <si>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</si>
  <si>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</si>
  <si>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</si>
  <si>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</si>
  <si>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</si>
  <si>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</si>
  <si>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</si>
  <si>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</si>
  <si>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</si>
  <si>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</si>
  <si>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</si>
  <si>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</si>
  <si>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</si>
  <si>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</si>
  <si>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</si>
  <si>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</si>
  <si>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</si>
  <si>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</si>
  <si>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</si>
  <si>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</si>
  <si>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</si>
  <si>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</si>
  <si>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</si>
  <si>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</si>
  <si>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</si>
  <si>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</si>
  <si>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</si>
  <si>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</si>
  <si>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</si>
  <si>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</si>
  <si>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</si>
  <si>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</si>
  <si>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</si>
  <si>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</si>
  <si>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</si>
  <si>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</si>
  <si>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</si>
  <si>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</si>
  <si>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</si>
  <si>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</si>
  <si>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</si>
  <si>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</si>
  <si>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</si>
  <si>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</si>
  <si>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</si>
  <si>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</si>
  <si>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</si>
  <si>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</si>
  <si>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</si>
  <si>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</si>
  <si>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</si>
  <si>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</si>
  <si>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</si>
  <si>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</si>
  <si>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</si>
  <si>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</si>
  <si>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</si>
  <si>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</si>
  <si>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</si>
  <si>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</si>
  <si>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</si>
  <si>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</si>
  <si>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</si>
  <si>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</si>
  <si>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</si>
  <si>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</si>
  <si>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</si>
  <si>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</si>
  <si>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</si>
  <si>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</si>
  <si>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</si>
  <si>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</si>
  <si>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</si>
  <si>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</si>
  <si>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</si>
  <si>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</si>
  <si>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</si>
  <si>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</si>
  <si>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</si>
  <si>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</si>
  <si>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</si>
  <si>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</si>
  <si>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</si>
  <si>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</si>
  <si>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</si>
  <si>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</si>
  <si>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</si>
  <si>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</si>
  <si>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</si>
  <si>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</si>
  <si>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</si>
  <si>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</si>
  <si>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</si>
  <si>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</si>
  <si>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</si>
  <si>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</si>
  <si>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</si>
  <si>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</si>
  <si>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</si>
  <si>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</si>
  <si>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</si>
  <si>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</si>
  <si>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</si>
  <si>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</si>
  <si>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</si>
  <si>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</si>
  <si>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</si>
  <si>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</si>
  <si>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</si>
  <si>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</si>
  <si>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</si>
  <si>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</si>
  <si>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</si>
  <si>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</si>
  <si>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</si>
  <si>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</si>
  <si>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</si>
  <si>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</si>
  <si>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</si>
  <si>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</si>
  <si>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</si>
  <si>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</si>
  <si>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</si>
  <si>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</si>
  <si>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</si>
  <si>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</si>
  <si>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</si>
  <si>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</si>
  <si>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</si>
  <si>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</si>
  <si>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</si>
  <si>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</si>
  <si>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</si>
  <si>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</si>
  <si>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</si>
  <si>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</si>
  <si>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</si>
  <si>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</si>
  <si>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</si>
  <si>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</si>
  <si>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</si>
  <si>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</si>
  <si>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</si>
  <si>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</si>
  <si>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</si>
  <si>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</si>
  <si>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</si>
  <si>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</si>
  <si>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</si>
  <si>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</si>
  <si>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</si>
  <si>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</si>
  <si>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</si>
  <si>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</si>
  <si>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</si>
  <si>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</si>
  <si>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</si>
  <si>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</si>
  <si>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</si>
  <si>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</si>
  <si>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</si>
  <si>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</si>
  <si>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</si>
  <si>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</si>
  <si>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</si>
  <si>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</si>
  <si>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</si>
  <si>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</si>
  <si>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</si>
  <si>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</si>
  <si>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</si>
  <si>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</si>
  <si>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</si>
  <si>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</si>
  <si>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</si>
  <si>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</si>
  <si>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</si>
  <si>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</si>
  <si>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</si>
  <si>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</si>
  <si>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</si>
  <si>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</si>
  <si>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</si>
  <si>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</si>
  <si>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</si>
  <si>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</si>
  <si>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</si>
  <si>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</si>
  <si>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</si>
  <si>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</si>
  <si>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</si>
  <si>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</si>
  <si>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</si>
  <si>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</si>
  <si>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</si>
  <si>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</si>
  <si>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</si>
  <si>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</si>
  <si>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</si>
  <si>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</si>
  <si>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</si>
  <si>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</si>
  <si>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</si>
  <si>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</si>
  <si>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</si>
  <si>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</si>
  <si>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</si>
  <si>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</si>
  <si>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</si>
  <si>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</si>
  <si>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</si>
  <si>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</si>
  <si>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</si>
  <si>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</si>
  <si>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</si>
  <si>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</si>
  <si>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</si>
  <si>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</si>
  <si>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</si>
  <si>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</si>
  <si>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</si>
  <si>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</si>
  <si>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</si>
  <si>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</si>
  <si>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</si>
  <si>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</si>
  <si>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</si>
  <si>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</si>
  <si>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</si>
  <si>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</si>
  <si>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</si>
  <si>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</si>
  <si>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</si>
  <si>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</si>
  <si>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</si>
  <si>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</si>
  <si>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</si>
  <si>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</si>
  <si>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</si>
  <si>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</si>
  <si>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</si>
  <si>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</si>
  <si>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</si>
  <si>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</si>
  <si>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</si>
  <si>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</si>
  <si>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</si>
  <si>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</si>
  <si>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</si>
  <si>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</si>
  <si>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</si>
  <si>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</si>
  <si>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</si>
  <si>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</si>
  <si>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</si>
  <si>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</si>
  <si>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</si>
  <si>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</si>
  <si>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</si>
  <si>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</si>
  <si>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</si>
  <si>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</si>
  <si>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</si>
  <si>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</si>
  <si>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</si>
  <si>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</si>
  <si>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</si>
  <si>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</si>
  <si>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</si>
  <si>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</si>
  <si>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</si>
  <si>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</si>
  <si>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</si>
  <si>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</si>
  <si>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</si>
  <si>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</si>
  <si>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</si>
  <si>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</si>
  <si>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</si>
  <si>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</si>
  <si>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</si>
  <si>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</si>
  <si>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</si>
  <si>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</si>
  <si>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</si>
  <si>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</si>
  <si>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</si>
  <si>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</si>
  <si>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</si>
  <si>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</si>
  <si>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</si>
  <si>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</si>
  <si>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</si>
  <si>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</si>
  <si>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</si>
  <si>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</si>
  <si>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</si>
  <si>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</si>
  <si>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</si>
  <si>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</si>
  <si>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</si>
  <si>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</si>
  <si>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</si>
  <si>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</si>
  <si>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</si>
  <si>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</si>
  <si>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</si>
  <si>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</si>
  <si>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</si>
  <si>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</si>
  <si>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</si>
  <si>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</si>
  <si>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</si>
  <si>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</si>
  <si>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</si>
  <si>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</si>
  <si>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</si>
  <si>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</si>
  <si>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</si>
  <si>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</si>
  <si>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</si>
  <si>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</si>
  <si>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</si>
  <si>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</si>
  <si>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</si>
  <si>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</si>
  <si>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</si>
  <si>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</si>
  <si>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</si>
  <si>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</si>
  <si>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</si>
  <si>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</si>
  <si>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</si>
  <si>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</si>
  <si>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</si>
  <si>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</si>
  <si>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</si>
  <si>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</si>
  <si>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</si>
  <si>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</si>
  <si>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</si>
  <si>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</si>
  <si>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</si>
  <si>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</si>
  <si>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</si>
  <si>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</si>
  <si>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</si>
  <si>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</si>
  <si>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</si>
  <si>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</si>
  <si>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</si>
  <si>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</si>
  <si>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</si>
  <si>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</si>
  <si>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</si>
  <si>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</si>
  <si>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</si>
  <si>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</si>
  <si>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</si>
  <si>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</si>
  <si>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</si>
  <si>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</si>
  <si>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</si>
  <si>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</si>
  <si>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</si>
  <si>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</si>
  <si>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</si>
  <si>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</si>
  <si>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</si>
  <si>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</si>
  <si>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</si>
  <si>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</si>
  <si>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</si>
  <si>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</si>
  <si>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</si>
  <si>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</si>
  <si>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</si>
  <si>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</si>
  <si>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</si>
  <si>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</si>
  <si>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</si>
  <si>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</si>
  <si>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</si>
  <si>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</si>
  <si>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</si>
  <si>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</si>
  <si>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</si>
  <si>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</si>
  <si>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</si>
  <si>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</si>
  <si>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</si>
  <si>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</si>
  <si>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</si>
  <si>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</si>
  <si>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</si>
  <si>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</si>
  <si>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</si>
  <si>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</si>
  <si>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</si>
  <si>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</si>
  <si>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</si>
  <si>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</si>
  <si>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</si>
  <si>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</si>
  <si>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</si>
  <si>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</si>
  <si>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</si>
  <si>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</si>
  <si>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</si>
  <si>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</si>
  <si>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</si>
  <si>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</si>
  <si>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</si>
  <si>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</si>
  <si>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</si>
  <si>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</si>
  <si>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</si>
  <si>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</si>
  <si>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</si>
  <si>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</si>
  <si>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</si>
  <si>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</si>
  <si>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</si>
  <si>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</si>
  <si>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</si>
  <si>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</si>
  <si>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</si>
  <si>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</si>
  <si>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</si>
  <si>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</si>
  <si>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</si>
  <si>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</si>
  <si>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</si>
  <si>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</si>
  <si>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</si>
  <si>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</si>
  <si>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</si>
  <si>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</si>
  <si>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</si>
  <si>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</si>
  <si>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</si>
  <si>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</si>
  <si>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</si>
  <si>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</si>
  <si>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</si>
  <si>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</si>
  <si>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</si>
  <si>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</si>
  <si>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</si>
  <si>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</si>
  <si>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</si>
  <si>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</si>
  <si>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</si>
  <si>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</si>
  <si>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</si>
  <si>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</si>
  <si>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</si>
  <si>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</si>
  <si>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</si>
  <si>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</si>
  <si>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</si>
  <si>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</si>
  <si>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</si>
  <si>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</si>
  <si>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</si>
  <si>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</si>
  <si>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</si>
  <si>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</si>
  <si>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</si>
  <si>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</si>
  <si>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</si>
  <si>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</si>
  <si>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</si>
  <si>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</si>
  <si>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</si>
  <si>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</si>
  <si>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</si>
  <si>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</si>
  <si>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</si>
  <si>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</si>
  <si>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</si>
  <si>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</si>
  <si>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</si>
  <si>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</si>
  <si>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</si>
  <si>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</si>
  <si>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</si>
  <si>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</si>
  <si>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</si>
  <si>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</si>
  <si>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</si>
  <si>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</si>
  <si>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</si>
  <si>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</si>
  <si>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</si>
  <si>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</si>
  <si>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</si>
  <si>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</si>
  <si>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</si>
  <si>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</si>
  <si>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</si>
  <si>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</si>
  <si>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</si>
  <si>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</si>
  <si>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</si>
  <si>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</si>
  <si>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</si>
  <si>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</si>
  <si>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</si>
  <si>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</si>
  <si>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</si>
  <si>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</si>
  <si>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</si>
  <si>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</si>
  <si>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</si>
  <si>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</si>
  <si>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</si>
  <si>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</si>
  <si>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</si>
  <si>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</si>
  <si>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</si>
  <si>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</si>
  <si>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</si>
  <si>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</si>
  <si>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</si>
  <si>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</si>
  <si>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</si>
  <si>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</si>
  <si>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</si>
  <si>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</si>
  <si>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</si>
  <si>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</si>
  <si>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</si>
  <si>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</si>
  <si>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</si>
  <si>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</si>
  <si>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</si>
  <si>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</si>
  <si>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</si>
  <si>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</si>
  <si>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</si>
  <si>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</si>
  <si>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</si>
  <si>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</si>
  <si>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</si>
  <si>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</si>
  <si>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</si>
  <si>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</si>
  <si>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</si>
  <si>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</si>
  <si>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</si>
  <si>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</si>
  <si>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</si>
  <si>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</si>
  <si>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</si>
  <si>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</si>
  <si>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</si>
  <si>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</si>
  <si>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</si>
  <si>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</si>
  <si>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</si>
  <si>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</si>
  <si>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</si>
  <si>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</si>
  <si>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</si>
  <si>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</si>
  <si>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</si>
  <si>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</si>
  <si>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</si>
  <si>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</si>
  <si>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</si>
  <si>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</si>
  <si>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</si>
  <si>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</si>
  <si>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</si>
  <si>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</si>
  <si>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</si>
  <si>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</si>
  <si>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</si>
  <si>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</si>
  <si>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</si>
  <si>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</si>
  <si>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</si>
  <si>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</si>
  <si>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</si>
  <si>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</si>
  <si>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</si>
  <si>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</si>
  <si>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</si>
  <si>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</si>
  <si>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</si>
  <si>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</si>
  <si>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</si>
  <si>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</si>
  <si>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</si>
  <si>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</si>
  <si>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</si>
  <si>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</si>
  <si>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</si>
  <si>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</si>
  <si>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</si>
  <si>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</si>
  <si>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</si>
  <si>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</si>
  <si>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</si>
  <si>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</si>
  <si>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</si>
  <si>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</si>
  <si>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</si>
  <si>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</si>
  <si>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</si>
  <si>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</si>
  <si>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</si>
  <si>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</si>
  <si>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</si>
  <si>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</si>
  <si>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</si>
  <si>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</si>
  <si>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</si>
  <si>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</si>
  <si>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</si>
  <si>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</si>
  <si>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</si>
  <si>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</si>
  <si>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</si>
  <si>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</si>
  <si>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</si>
  <si>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</si>
  <si>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</si>
  <si>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</si>
  <si>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</si>
  <si>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</si>
  <si>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</si>
  <si>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</si>
  <si>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</si>
  <si>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</si>
  <si>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</si>
  <si>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</si>
  <si>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</si>
  <si>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</si>
  <si>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</si>
  <si>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</si>
  <si>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</si>
  <si>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</si>
  <si>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</si>
  <si>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</si>
  <si>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</si>
  <si>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</si>
  <si>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</si>
  <si>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</si>
  <si>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</si>
  <si>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</si>
  <si>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</si>
  <si>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</si>
  <si>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</si>
  <si>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</si>
  <si>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</si>
  <si>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</si>
  <si>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</si>
  <si>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</si>
  <si>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</si>
  <si>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</si>
  <si>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</si>
  <si>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</si>
  <si>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</si>
  <si>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</si>
  <si>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</si>
  <si>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</si>
  <si>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</si>
  <si>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</si>
  <si>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</si>
  <si>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</si>
  <si>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</si>
  <si>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</si>
  <si>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</si>
  <si>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</si>
  <si>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</si>
  <si>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</si>
  <si>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</si>
  <si>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</si>
  <si>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</si>
  <si>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</si>
  <si>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</si>
  <si>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</si>
  <si>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</si>
  <si>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</si>
  <si>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</si>
  <si>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</si>
  <si>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</si>
  <si>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</si>
  <si>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</si>
  <si>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</si>
  <si>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</si>
  <si>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</si>
  <si>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</si>
  <si>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</si>
  <si>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</si>
  <si>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</si>
  <si>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</si>
  <si>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</si>
  <si>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</si>
  <si>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</si>
  <si>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</si>
  <si>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</si>
  <si>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</si>
  <si>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</si>
  <si>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</si>
  <si>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</si>
  <si>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</si>
  <si>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</si>
  <si>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</si>
  <si>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</si>
  <si>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</si>
  <si>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</si>
  <si>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</si>
  <si>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</si>
  <si>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</si>
  <si>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</si>
  <si>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</si>
  <si>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</si>
  <si>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</si>
  <si>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</si>
  <si>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</si>
  <si>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</si>
  <si>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</si>
  <si>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</si>
  <si>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</si>
  <si>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</si>
  <si>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</si>
  <si>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</si>
  <si>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</si>
  <si>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</si>
  <si>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</si>
  <si>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</si>
  <si>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</si>
  <si>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</si>
  <si>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</si>
  <si>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</si>
  <si>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</si>
  <si>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</si>
  <si>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</si>
  <si>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</si>
  <si>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</si>
  <si>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</si>
  <si>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</si>
  <si>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</si>
  <si>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</si>
  <si>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</si>
  <si>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</si>
  <si>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</si>
  <si>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</si>
  <si>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</si>
  <si>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</si>
  <si>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</si>
  <si>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</si>
  <si>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</si>
  <si>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</si>
  <si>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</si>
  <si>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</si>
  <si>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</si>
  <si>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</si>
  <si>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</si>
  <si>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</si>
  <si>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</si>
  <si>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</si>
  <si>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</si>
  <si>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</si>
  <si>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</si>
  <si>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</si>
  <si>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</si>
  <si>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</si>
  <si>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</si>
  <si>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</si>
  <si>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</si>
  <si>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</si>
  <si>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</si>
  <si>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</si>
  <si>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</si>
  <si>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</si>
  <si>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</si>
  <si>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</si>
  <si>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</si>
  <si>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</si>
  <si>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</si>
  <si>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</si>
  <si>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</si>
  <si>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</si>
  <si>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</si>
  <si>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</si>
  <si>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</si>
  <si>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</si>
  <si>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</si>
  <si>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</si>
  <si>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</si>
  <si>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</si>
  <si>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</si>
  <si>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</si>
  <si>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</si>
  <si>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</si>
  <si>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</si>
  <si>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</si>
  <si>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</si>
  <si>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</si>
  <si>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</si>
  <si>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</si>
  <si>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</si>
  <si>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</si>
  <si>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</si>
  <si>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</si>
  <si>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</si>
  <si>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</si>
  <si>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</si>
  <si>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</si>
  <si>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</si>
  <si>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</si>
  <si>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</si>
  <si>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</si>
  <si>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</si>
  <si>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</si>
  <si>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</si>
  <si>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</si>
  <si>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</si>
  <si>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</si>
  <si>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</si>
  <si>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</si>
  <si>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</si>
  <si>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</si>
  <si>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</si>
  <si>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</si>
  <si>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</si>
  <si>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</si>
  <si>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</si>
  <si>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</si>
  <si>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</si>
  <si>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</si>
  <si>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</si>
  <si>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</si>
  <si>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</si>
  <si>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</si>
  <si>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</si>
  <si>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</si>
  <si>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</si>
  <si>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</si>
  <si>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</si>
  <si>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</si>
  <si>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</si>
  <si>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</si>
  <si>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</si>
  <si>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</si>
  <si>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</si>
  <si>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</si>
  <si>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</si>
  <si>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</si>
  <si>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</si>
  <si>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</si>
  <si>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</si>
  <si>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</si>
  <si>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</si>
  <si>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</si>
  <si>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</si>
  <si>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</si>
  <si>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</si>
  <si>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</si>
  <si>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</si>
  <si>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</si>
  <si>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</si>
  <si>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</si>
  <si>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</si>
  <si>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</si>
  <si>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</si>
  <si>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</si>
  <si>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</si>
  <si>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</si>
  <si>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</si>
  <si>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</si>
  <si>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</si>
  <si>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</si>
  <si>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</si>
  <si>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</si>
  <si>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</si>
  <si>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</si>
  <si>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</si>
  <si>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</si>
  <si>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</si>
  <si>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</si>
  <si>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</si>
  <si>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</si>
  <si>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</si>
  <si>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</si>
  <si>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</si>
  <si>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</si>
  <si>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</si>
  <si>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</si>
  <si>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</si>
  <si>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</si>
  <si>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</si>
  <si>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</si>
  <si>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</si>
  <si>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</si>
  <si>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</si>
  <si>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</si>
  <si>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</si>
  <si>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</si>
  <si>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</si>
  <si>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</si>
  <si>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</si>
  <si>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</si>
  <si>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</si>
  <si>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</si>
  <si>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</si>
  <si>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</si>
  <si>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</si>
  <si>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</si>
  <si>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</si>
  <si>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</si>
  <si>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</si>
  <si>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</si>
  <si>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</si>
  <si>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</si>
  <si>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</si>
  <si>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</si>
  <si>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</si>
  <si>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</si>
  <si>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</si>
  <si>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</si>
  <si>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</si>
  <si>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</si>
  <si>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</si>
  <si>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</si>
  <si>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</si>
  <si>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</si>
  <si>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</si>
  <si>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</si>
  <si>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</si>
  <si>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</si>
  <si>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</si>
  <si>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</si>
  <si>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</si>
  <si>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</si>
  <si>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</si>
  <si>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</si>
  <si>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</si>
  <si>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</si>
  <si>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</si>
  <si>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</si>
  <si>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</si>
  <si>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</si>
  <si>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</si>
  <si>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</si>
  <si>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</si>
  <si>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</si>
  <si>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</si>
  <si>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</si>
  <si>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</si>
  <si>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</si>
  <si>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</si>
  <si>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</si>
  <si>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</si>
  <si>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</si>
  <si>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</si>
  <si>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</si>
  <si>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</si>
  <si>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</si>
  <si>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</si>
  <si>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</si>
  <si>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</si>
  <si>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</si>
  <si>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</si>
  <si>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</si>
  <si>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</si>
  <si>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</si>
  <si>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</si>
  <si>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</si>
  <si>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</si>
  <si>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</si>
  <si>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</si>
  <si>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</si>
  <si>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</si>
  <si>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</si>
  <si>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</si>
  <si>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</si>
  <si>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</si>
  <si>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</si>
  <si>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</si>
  <si>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</si>
  <si>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</si>
  <si>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</si>
  <si>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</si>
  <si>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</si>
  <si>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</si>
  <si>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</si>
  <si>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</si>
  <si>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</si>
  <si>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</si>
  <si>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</si>
  <si>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</si>
  <si>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</si>
  <si>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</si>
  <si>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</si>
  <si>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</si>
  <si>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</si>
  <si>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</si>
  <si>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</si>
  <si>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</si>
  <si>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</si>
  <si>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</si>
  <si>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</si>
  <si>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</si>
  <si>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</si>
  <si>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</si>
  <si>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</si>
  <si>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</si>
  <si>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</si>
  <si>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</si>
  <si>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</si>
  <si>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</si>
  <si>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</si>
  <si>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</si>
  <si>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</si>
  <si>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</si>
  <si>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</si>
  <si>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</si>
  <si>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</si>
  <si>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</si>
  <si>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</si>
  <si>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</si>
  <si>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</si>
  <si>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</si>
  <si>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</si>
  <si>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</si>
  <si>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</si>
  <si>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</si>
  <si>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</si>
  <si>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</si>
  <si>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</si>
  <si>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</si>
  <si>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</si>
  <si>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</si>
  <si>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</si>
  <si>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</si>
  <si>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</si>
  <si>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</si>
  <si>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</si>
  <si>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</si>
  <si>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</si>
  <si>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</si>
  <si>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</si>
  <si>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</si>
  <si>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</si>
  <si>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</si>
  <si>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</si>
  <si>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</si>
  <si>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</si>
  <si>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</si>
  <si>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</si>
  <si>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</si>
  <si>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</si>
  <si>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</si>
  <si>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</si>
  <si>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</si>
  <si>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</si>
  <si>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</si>
  <si>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</si>
  <si>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</si>
  <si>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</si>
  <si>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</si>
  <si>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</si>
  <si>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</si>
  <si>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</si>
  <si>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</si>
  <si>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</si>
  <si>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</si>
  <si>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</si>
  <si>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</si>
  <si>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</si>
  <si>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</si>
  <si>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</si>
  <si>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</si>
  <si>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</si>
  <si>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</si>
  <si>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</si>
  <si>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</si>
  <si>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</si>
  <si>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</si>
  <si>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</si>
  <si>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</si>
  <si>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</si>
  <si>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</si>
  <si>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</si>
  <si>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</si>
  <si>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</si>
  <si>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</si>
  <si>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</si>
  <si>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</si>
  <si>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</si>
  <si>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</si>
  <si>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</si>
  <si>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</si>
  <si>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</si>
  <si>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</si>
  <si>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</si>
  <si>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</si>
  <si>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</si>
  <si>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</si>
  <si>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</si>
  <si>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</si>
  <si>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</si>
  <si>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</si>
  <si>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</si>
  <si>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</si>
  <si>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</si>
  <si>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</si>
  <si>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</si>
  <si>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</si>
  <si>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</si>
  <si>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</si>
  <si>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</si>
  <si>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</si>
  <si>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</si>
  <si>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</si>
  <si>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</si>
  <si>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</si>
  <si>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</si>
  <si>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</si>
  <si>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</si>
  <si>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</si>
  <si>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</si>
  <si>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</si>
  <si>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</si>
  <si>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</si>
  <si>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</si>
  <si>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</si>
  <si>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</si>
  <si>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</si>
  <si>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</si>
  <si>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</si>
  <si>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</si>
  <si>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</si>
  <si>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</si>
  <si>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</si>
  <si>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</si>
  <si>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</si>
  <si>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</si>
  <si>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</si>
  <si>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</si>
  <si>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</si>
  <si>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</si>
  <si>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</si>
  <si>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</si>
  <si>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</si>
  <si>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</si>
  <si>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</si>
  <si>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</si>
  <si>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</si>
  <si>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</si>
  <si>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</si>
  <si>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</si>
  <si>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</si>
  <si>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</si>
  <si>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</si>
  <si>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</si>
  <si>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</si>
  <si>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</si>
  <si>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</si>
  <si>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</si>
  <si>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</si>
  <si>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</si>
  <si>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</si>
  <si>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</si>
  <si>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</si>
  <si>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</si>
  <si>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</si>
  <si>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</si>
  <si>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</si>
  <si>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</si>
  <si>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</si>
  <si>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</si>
  <si>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</si>
  <si>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</si>
  <si>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</si>
  <si>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</si>
  <si>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</si>
  <si>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</si>
  <si>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</si>
  <si>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</si>
  <si>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</si>
  <si>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</si>
  <si>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</si>
  <si>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</si>
  <si>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</si>
  <si>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</si>
  <si>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</si>
  <si>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</si>
  <si>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</si>
  <si>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</si>
  <si>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</si>
  <si>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</si>
  <si>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</si>
  <si>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</si>
  <si>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</si>
  <si>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</si>
  <si>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</si>
  <si>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</si>
  <si>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</si>
  <si>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</si>
  <si>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</si>
  <si>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</si>
  <si>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</si>
  <si>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</si>
  <si>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</si>
  <si>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</si>
  <si>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</si>
  <si>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</si>
  <si>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</si>
  <si>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</si>
  <si>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</si>
  <si>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</si>
  <si>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</si>
  <si>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</si>
  <si>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</si>
  <si>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</si>
  <si>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</si>
  <si>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</si>
  <si>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</si>
  <si>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</si>
  <si>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</si>
  <si>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</si>
  <si>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</si>
  <si>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</si>
  <si>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</si>
  <si>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</si>
  <si>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</si>
  <si>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</si>
  <si>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</si>
  <si>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</si>
  <si>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</si>
  <si>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</si>
  <si>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</si>
  <si>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</si>
  <si>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</si>
  <si>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</si>
  <si>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</si>
  <si>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</si>
  <si>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</si>
  <si>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</si>
  <si>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</si>
  <si>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</si>
  <si>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</si>
  <si>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</si>
  <si>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</si>
  <si>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</si>
  <si>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</si>
  <si>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</si>
  <si>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</si>
  <si>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</si>
  <si>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</si>
  <si>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</si>
  <si>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</si>
  <si>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</si>
  <si>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</si>
  <si>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</si>
  <si>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</si>
  <si>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</si>
  <si>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</si>
  <si>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</si>
  <si>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</si>
  <si>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</si>
  <si>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</si>
  <si>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</si>
  <si>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</si>
  <si>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</si>
  <si>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</si>
  <si>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</si>
  <si>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</si>
  <si>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</si>
  <si>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</si>
  <si>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</si>
  <si>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</si>
  <si>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</si>
  <si>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</si>
  <si>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</si>
  <si>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</si>
  <si>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</si>
  <si>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</si>
  <si>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</si>
  <si>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</si>
  <si>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</si>
  <si>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</si>
  <si>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</si>
  <si>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</si>
  <si>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</si>
  <si>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</si>
  <si>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</si>
  <si>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</si>
  <si>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</si>
  <si>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</si>
  <si>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</si>
  <si>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</si>
  <si>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</si>
  <si>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</si>
  <si>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</si>
  <si>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</si>
  <si>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</si>
  <si>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</si>
  <si>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</si>
  <si>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</si>
  <si>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</si>
  <si>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</si>
  <si>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</si>
  <si>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</si>
  <si>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</si>
  <si>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</si>
  <si>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</si>
  <si>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</si>
  <si>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</si>
  <si>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</si>
  <si>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</si>
  <si>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</si>
  <si>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</si>
  <si>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</si>
  <si>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</si>
  <si>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</si>
  <si>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</si>
  <si>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</si>
  <si>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</si>
  <si>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</si>
  <si>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</si>
  <si>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</si>
  <si>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</si>
  <si>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</si>
  <si>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</si>
  <si>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</si>
  <si>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</si>
  <si>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</si>
  <si>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</si>
  <si>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</si>
  <si>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</si>
  <si>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</si>
  <si>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</si>
  <si>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</si>
  <si>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</si>
  <si>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</si>
  <si>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</si>
  <si>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</si>
  <si>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</si>
  <si>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</si>
  <si>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</si>
  <si>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</si>
  <si>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</si>
  <si>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</si>
  <si>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</si>
  <si>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</si>
  <si>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</si>
  <si>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</si>
  <si>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</si>
  <si>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</si>
  <si>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</si>
  <si>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</si>
  <si>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</si>
  <si>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</si>
  <si>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</si>
  <si>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</si>
  <si>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</si>
  <si>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</si>
  <si>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</si>
  <si>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</si>
  <si>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</si>
  <si>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</si>
  <si>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</si>
  <si>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</si>
  <si>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</si>
  <si>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</si>
  <si>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</si>
  <si>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</si>
  <si>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</si>
  <si>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</si>
  <si>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</si>
  <si>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</si>
  <si>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</si>
  <si>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</si>
  <si>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</si>
  <si>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</si>
  <si>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</si>
  <si>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</si>
  <si>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</si>
  <si>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</si>
  <si>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</si>
  <si>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</si>
  <si>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</si>
  <si>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</si>
  <si>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</si>
  <si>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</si>
  <si>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</si>
  <si>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</si>
  <si>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</si>
  <si>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</si>
  <si>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</si>
  <si>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</si>
  <si>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</si>
  <si>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</si>
  <si>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</si>
  <si>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</si>
  <si>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</si>
  <si>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</si>
  <si>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</si>
  <si>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</si>
  <si>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</si>
  <si>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</si>
  <si>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</si>
  <si>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</si>
  <si>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</si>
  <si>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</si>
  <si>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</si>
  <si>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</si>
  <si>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</si>
  <si>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</si>
  <si>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</si>
  <si>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</si>
  <si>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</si>
  <si>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</si>
  <si>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</si>
  <si>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</si>
  <si>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</si>
  <si>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</si>
  <si>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</si>
  <si>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</si>
  <si>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</si>
  <si>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</si>
  <si>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</si>
  <si>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</si>
  <si>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</si>
  <si>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</si>
  <si>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</si>
  <si>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</si>
  <si>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</si>
  <si>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</si>
  <si>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</si>
  <si>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</si>
  <si>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</si>
  <si>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</si>
  <si>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</si>
  <si>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</si>
  <si>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</si>
  <si>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</si>
  <si>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</si>
  <si>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</si>
  <si>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</si>
  <si>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</si>
  <si>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</si>
  <si>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</si>
  <si>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</si>
  <si>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</si>
  <si>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</si>
  <si>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</si>
  <si>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</si>
  <si>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</si>
  <si>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</si>
  <si>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</si>
  <si>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</si>
  <si>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</si>
  <si>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</si>
  <si>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</si>
  <si>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</si>
  <si>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</si>
  <si>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</si>
  <si>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</si>
  <si>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</si>
  <si>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</si>
  <si>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</si>
  <si>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</si>
  <si>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</si>
  <si>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</si>
  <si>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</si>
  <si>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</si>
  <si>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</si>
  <si>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</si>
  <si>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</si>
  <si>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</si>
  <si>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</si>
  <si>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</si>
  <si>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</si>
  <si>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</si>
  <si>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</si>
  <si>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</si>
  <si>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</si>
  <si>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</si>
  <si>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</si>
  <si>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</si>
  <si>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</si>
  <si>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</si>
  <si>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</si>
  <si>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</si>
  <si>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</si>
  <si>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</si>
  <si>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</si>
  <si>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</si>
  <si>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</si>
  <si>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</si>
  <si>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</si>
  <si>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</si>
  <si>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</si>
  <si>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</si>
  <si>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</si>
  <si>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</si>
  <si>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</si>
  <si>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</si>
  <si>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</si>
  <si>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</si>
  <si>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</si>
  <si>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</si>
  <si>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</si>
  <si>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</si>
  <si>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</si>
  <si>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</si>
  <si>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</si>
  <si>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</si>
  <si>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</si>
  <si>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</si>
  <si>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</si>
  <si>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</si>
  <si>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</si>
  <si>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</si>
  <si>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</si>
  <si>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</si>
  <si>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</si>
  <si>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</si>
  <si>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</si>
  <si>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</si>
  <si>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</si>
  <si>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</si>
  <si>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</si>
  <si>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</si>
  <si>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</si>
  <si>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</si>
  <si>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</si>
  <si>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</si>
  <si>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</si>
  <si>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</si>
  <si>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</si>
  <si>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</si>
  <si>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</si>
  <si>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</si>
  <si>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</si>
  <si>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</si>
  <si>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</si>
  <si>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</si>
  <si>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</si>
  <si>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</si>
  <si>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</si>
  <si>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</si>
  <si>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</si>
  <si>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</si>
  <si>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</si>
  <si>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</si>
  <si>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</si>
  <si>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</si>
  <si>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</si>
  <si>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</si>
  <si>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</si>
  <si>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</si>
  <si>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</si>
  <si>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</si>
  <si>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</si>
  <si>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</si>
  <si>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</si>
  <si>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</si>
  <si>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</si>
  <si>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</si>
  <si>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</si>
  <si>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</si>
  <si>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</si>
  <si>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</si>
  <si>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</si>
  <si>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</si>
  <si>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</si>
  <si>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</si>
  <si>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</si>
  <si>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</si>
  <si>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</si>
  <si>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</si>
  <si>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</si>
  <si>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</si>
  <si>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</si>
  <si>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</si>
  <si>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</si>
  <si>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</si>
  <si>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</si>
  <si>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</si>
  <si>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</si>
  <si>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</si>
  <si>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</si>
  <si>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</si>
  <si>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</si>
  <si>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</si>
  <si>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</si>
  <si>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</si>
  <si>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</si>
  <si>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</si>
  <si>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</si>
  <si>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</si>
  <si>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</si>
  <si>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</si>
  <si>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</si>
  <si>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</si>
  <si>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</si>
  <si>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</si>
  <si>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</si>
  <si>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</si>
  <si>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</si>
  <si>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</si>
  <si>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</si>
  <si>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</si>
  <si>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</si>
  <si>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</si>
  <si>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</si>
  <si>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</si>
  <si>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</si>
  <si>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</si>
  <si>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</si>
  <si>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</si>
  <si>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</si>
  <si>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</si>
  <si>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</si>
  <si>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</si>
  <si>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</si>
  <si>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</si>
  <si>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</si>
  <si>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</si>
  <si>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</si>
  <si>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</si>
  <si>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</si>
  <si>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</si>
  <si>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</si>
  <si>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</si>
  <si>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</si>
  <si>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</si>
  <si>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</si>
  <si>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</si>
  <si>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</si>
  <si>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</si>
  <si>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</si>
  <si>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</si>
  <si>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</si>
  <si>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</si>
  <si>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</si>
  <si>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</si>
  <si>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</si>
  <si>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</si>
  <si>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</si>
  <si>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</si>
  <si>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</si>
  <si>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</si>
  <si>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</si>
  <si>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</si>
  <si>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</si>
  <si>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</si>
  <si>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</si>
  <si>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</si>
  <si>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</si>
  <si>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</si>
  <si>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</si>
  <si>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</si>
  <si>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</si>
  <si>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</si>
  <si>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</si>
  <si>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</si>
  <si>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</si>
  <si>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</si>
  <si>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</si>
  <si>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</si>
  <si>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</si>
  <si>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</si>
  <si>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</si>
  <si>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</si>
  <si>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</si>
  <si>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</si>
  <si>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</si>
  <si>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</si>
  <si>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</si>
  <si>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</si>
  <si>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</si>
  <si>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</si>
  <si>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</si>
  <si>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</si>
  <si>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</si>
  <si>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</si>
  <si>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</si>
  <si>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</si>
  <si>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</si>
  <si>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</si>
  <si>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</si>
  <si>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</si>
  <si>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</si>
  <si>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</si>
  <si>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</si>
  <si>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</si>
  <si>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</si>
  <si>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</si>
  <si>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</si>
  <si>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</si>
  <si>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</si>
  <si>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</si>
  <si>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</si>
  <si>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</si>
  <si>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</si>
  <si>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</si>
  <si>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</si>
  <si>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</si>
  <si>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</si>
  <si>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</si>
  <si>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</si>
  <si>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</si>
  <si>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</si>
  <si>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</si>
  <si>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</si>
  <si>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</si>
  <si>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</si>
  <si>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</si>
  <si>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</si>
  <si>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</si>
  <si>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</si>
  <si>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</si>
  <si>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</si>
  <si>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</si>
  <si>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</si>
  <si>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</si>
  <si>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</si>
  <si>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</si>
  <si>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</si>
  <si>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</si>
  <si>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</si>
  <si>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</si>
  <si>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</si>
  <si>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</si>
  <si>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</si>
  <si>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</si>
  <si>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</si>
  <si>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</si>
  <si>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</si>
  <si>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</si>
  <si>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</si>
  <si>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</si>
  <si>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</si>
  <si>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</si>
  <si>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</si>
  <si>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</si>
  <si>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</si>
  <si>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</si>
  <si>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</si>
  <si>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</si>
  <si>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</si>
  <si>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</si>
  <si>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</si>
  <si>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</si>
  <si>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</si>
  <si>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</si>
  <si>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</si>
  <si>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</si>
  <si>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</si>
  <si>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</si>
  <si>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</si>
  <si>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</si>
  <si>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</si>
  <si>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</si>
  <si>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</si>
  <si>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</si>
  <si>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</si>
  <si>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</si>
  <si>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</si>
  <si>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</si>
  <si>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</si>
  <si>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</si>
  <si>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</si>
  <si>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</si>
  <si>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</si>
  <si>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</si>
  <si>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</si>
  <si>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</si>
  <si>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</si>
  <si>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</si>
  <si>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</si>
  <si>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</si>
  <si>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</si>
  <si>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</si>
  <si>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</si>
  <si>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</si>
  <si>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</si>
  <si>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</si>
  <si>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</si>
  <si>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</si>
  <si>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</si>
  <si>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</si>
  <si>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</si>
  <si>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</si>
  <si>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</si>
  <si>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</si>
  <si>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</si>
  <si>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</si>
  <si>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</si>
  <si>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</si>
  <si>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</si>
  <si>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</si>
  <si>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</si>
  <si>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</si>
  <si>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</si>
  <si>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</si>
  <si>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</si>
  <si>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</si>
  <si>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</si>
  <si>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</si>
  <si>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</si>
  <si>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</si>
  <si>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</si>
  <si>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</si>
  <si>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</si>
  <si>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</si>
  <si>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</si>
  <si>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</si>
  <si>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</si>
  <si>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</si>
  <si>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</si>
  <si>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</si>
  <si>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</si>
  <si>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</si>
  <si>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</si>
  <si>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</si>
  <si>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</si>
  <si>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</si>
  <si>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</si>
  <si>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</si>
  <si>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</si>
  <si>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</si>
  <si>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</si>
  <si>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</si>
  <si>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</si>
  <si>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</si>
  <si>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</si>
  <si>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</si>
  <si>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</si>
  <si>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</si>
  <si>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</si>
  <si>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</si>
  <si>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</si>
  <si>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</si>
  <si>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</si>
  <si>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</si>
  <si>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</si>
  <si>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</si>
  <si>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</si>
  <si>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</si>
  <si>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</si>
  <si>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</si>
  <si>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</si>
  <si>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</si>
  <si>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</si>
  <si>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</si>
  <si>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</si>
  <si>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</si>
  <si>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</si>
  <si>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</si>
  <si>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</si>
  <si>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</si>
  <si>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</si>
  <si>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</si>
  <si>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</si>
  <si>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</si>
  <si>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</si>
  <si>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</si>
  <si>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</si>
  <si>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</si>
  <si>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</si>
  <si>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</si>
  <si>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</si>
  <si>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</si>
  <si>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</si>
  <si>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</si>
  <si>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</si>
  <si>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</si>
  <si>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</si>
  <si>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</si>
  <si>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</si>
  <si>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</si>
  <si>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</si>
  <si>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</si>
  <si>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</si>
  <si>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</si>
  <si>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</si>
  <si>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</si>
  <si>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</si>
  <si>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</si>
  <si>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</si>
  <si>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</si>
  <si>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</si>
  <si>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</si>
  <si>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</si>
  <si>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</si>
  <si>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</si>
  <si>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</si>
  <si>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</si>
  <si>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</si>
  <si>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</si>
  <si>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</si>
  <si>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</si>
  <si>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</si>
  <si>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</si>
  <si>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</si>
  <si>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</si>
  <si>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</si>
  <si>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</si>
  <si>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</si>
  <si>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</si>
  <si>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</si>
  <si>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</si>
  <si>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</si>
  <si>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</si>
  <si>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</si>
  <si>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</si>
  <si>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</si>
  <si>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</si>
  <si>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</si>
  <si>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</si>
  <si>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</si>
  <si>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</si>
  <si>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</si>
  <si>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</si>
  <si>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</si>
  <si>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</si>
  <si>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</si>
  <si>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</si>
  <si>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</si>
  <si>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</si>
  <si>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</si>
  <si>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</si>
  <si>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</si>
  <si>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</si>
  <si>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</si>
  <si>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</si>
  <si>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</si>
  <si>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</si>
  <si>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</si>
  <si>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</si>
  <si>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</si>
  <si>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</si>
  <si>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</si>
  <si>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</si>
  <si>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</si>
  <si>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</si>
  <si>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</si>
  <si>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</si>
  <si>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</si>
  <si>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</si>
  <si>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</si>
  <si>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</si>
  <si>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</si>
  <si>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</si>
  <si>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</si>
  <si>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</si>
  <si>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</si>
  <si>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</si>
  <si>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</si>
  <si>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</si>
  <si>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</si>
  <si>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</si>
  <si>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</si>
  <si>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</si>
  <si>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</si>
  <si>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</si>
  <si>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</si>
  <si>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</si>
  <si>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</si>
  <si>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</si>
  <si>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</si>
  <si>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</si>
  <si>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</si>
  <si>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</si>
  <si>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</si>
  <si>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</si>
  <si>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</si>
  <si>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</si>
  <si>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</si>
  <si>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</si>
  <si>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</si>
  <si>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</si>
  <si>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</si>
  <si>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</si>
  <si>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</si>
  <si>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</si>
  <si>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</si>
  <si>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</si>
  <si>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</si>
  <si>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</si>
  <si>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</si>
  <si>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</si>
  <si>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</si>
  <si>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</si>
  <si>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</si>
  <si>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</si>
  <si>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</si>
  <si>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</si>
  <si>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</si>
  <si>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</si>
  <si>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</si>
  <si>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</si>
  <si>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</si>
  <si>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</si>
  <si>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</si>
  <si>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</si>
  <si>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</si>
  <si>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</si>
  <si>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</si>
  <si>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</si>
  <si>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</si>
  <si>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</si>
  <si>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</si>
  <si>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</si>
  <si>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</si>
  <si>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</si>
  <si>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</si>
  <si>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</si>
  <si>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</si>
  <si>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</si>
  <si>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</si>
  <si>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</si>
  <si>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</si>
  <si>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</si>
  <si>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</si>
  <si>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</si>
  <si>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</si>
  <si>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</si>
  <si>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</si>
  <si>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</si>
  <si>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</si>
  <si>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</si>
  <si>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</si>
  <si>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</si>
  <si>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</si>
  <si>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</si>
  <si>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</si>
  <si>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</si>
  <si>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</si>
  <si>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</si>
  <si>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</si>
  <si>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</si>
  <si>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</si>
  <si>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</si>
  <si>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</si>
  <si>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</si>
  <si>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</si>
  <si>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</si>
  <si>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</si>
  <si>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</si>
  <si>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</si>
  <si>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</si>
  <si>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</si>
  <si>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</si>
  <si>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</si>
  <si>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</si>
  <si>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</si>
  <si>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</si>
  <si>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</si>
  <si>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</si>
  <si>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</si>
  <si>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</si>
  <si>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</si>
  <si>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</si>
  <si>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</si>
  <si>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</si>
  <si>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</si>
  <si>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</si>
  <si>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</si>
  <si>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</si>
  <si>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</si>
  <si>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</si>
  <si>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</si>
  <si>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</si>
  <si>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</si>
  <si>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</si>
  <si>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</si>
  <si>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</si>
  <si>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</si>
  <si>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</si>
  <si>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</si>
  <si>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</si>
  <si>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</si>
  <si>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</si>
  <si>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</si>
  <si>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</si>
  <si>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</si>
  <si>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</si>
  <si>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</si>
  <si>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</si>
  <si>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</si>
  <si>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</si>
  <si>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</si>
  <si>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</si>
  <si>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</si>
  <si>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</si>
  <si>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</si>
  <si>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</si>
  <si>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</si>
  <si>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</si>
  <si>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</si>
  <si>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</si>
  <si>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</si>
  <si>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</si>
  <si>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</si>
  <si>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</si>
  <si>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</si>
  <si>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</si>
  <si>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</si>
  <si>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</si>
  <si>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</si>
  <si>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</si>
  <si>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</si>
  <si>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</si>
  <si>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</si>
  <si>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</si>
  <si>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</si>
  <si>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</si>
  <si>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</si>
  <si>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</si>
  <si>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</si>
  <si>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</si>
  <si>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</si>
  <si>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</si>
  <si>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</si>
  <si>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</si>
  <si>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</si>
  <si>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</si>
  <si>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</si>
  <si>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</si>
  <si>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</si>
  <si>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</si>
  <si>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</si>
  <si>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</si>
  <si>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</si>
  <si>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</si>
  <si>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</si>
  <si>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</si>
  <si>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</si>
  <si>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</si>
  <si>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</si>
  <si>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</si>
  <si>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</si>
  <si>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</si>
  <si>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</si>
  <si>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</si>
  <si>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</si>
  <si>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</si>
  <si>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</si>
  <si>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</si>
  <si>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</si>
  <si>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</si>
  <si>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</si>
  <si>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</si>
  <si>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</si>
  <si>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</si>
  <si>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</si>
  <si>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</si>
  <si>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</si>
  <si>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</si>
  <si>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</si>
  <si>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</si>
  <si>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</si>
  <si>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</si>
  <si>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</si>
  <si>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</si>
  <si>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</si>
  <si>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</si>
  <si>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</si>
  <si>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</si>
  <si>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</si>
  <si>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</si>
  <si>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</si>
  <si>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</si>
  <si>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</si>
  <si>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</si>
  <si>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</si>
  <si>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</si>
  <si>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</si>
  <si>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</si>
  <si>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</si>
  <si>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</si>
  <si>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</si>
  <si>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</si>
  <si>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</si>
  <si>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</si>
  <si>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</si>
  <si>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</si>
  <si>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</si>
  <si>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</si>
  <si>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</si>
  <si>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</si>
  <si>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</si>
  <si>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</si>
  <si>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</si>
  <si>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</si>
  <si>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</si>
  <si>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</si>
  <si>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</si>
  <si>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</si>
  <si>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</si>
  <si>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</si>
  <si>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</si>
  <si>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</si>
  <si>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</si>
  <si>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</si>
  <si>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</si>
  <si>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</si>
  <si>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</si>
  <si>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</si>
  <si>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</si>
  <si>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</si>
  <si>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</si>
  <si>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</si>
  <si>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</si>
  <si>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</si>
  <si>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</si>
  <si>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</si>
  <si>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</si>
  <si>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</si>
  <si>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</si>
  <si>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</si>
  <si>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</si>
  <si>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</si>
  <si>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</si>
  <si>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</si>
  <si>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</si>
  <si>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</si>
  <si>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</si>
  <si>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</si>
  <si>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</si>
  <si>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</si>
  <si>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</si>
  <si>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</si>
  <si>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</si>
  <si>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</si>
  <si>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</si>
  <si>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</si>
  <si>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</si>
  <si>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</si>
  <si>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</si>
  <si>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</si>
  <si>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</si>
  <si>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</si>
  <si>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</si>
  <si>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</si>
  <si>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</si>
  <si>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</si>
  <si>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</si>
  <si>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</si>
  <si>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</si>
  <si>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</si>
  <si>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</si>
  <si>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</si>
  <si>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</si>
  <si>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</si>
  <si>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</si>
  <si>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</si>
  <si>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</si>
  <si>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</si>
  <si>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</si>
  <si>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</si>
  <si>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</si>
  <si>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</si>
  <si>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</si>
  <si>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</si>
  <si>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</si>
  <si>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</si>
  <si>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</si>
  <si>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</si>
  <si>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</si>
  <si>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</si>
  <si>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</si>
  <si>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</si>
  <si>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</si>
  <si>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</si>
  <si>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</si>
  <si>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</si>
  <si>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</si>
  <si>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</si>
  <si>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</si>
  <si>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</si>
  <si>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</si>
  <si>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</si>
  <si>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</si>
  <si>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</si>
  <si>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</si>
  <si>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</si>
  <si>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</si>
  <si>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</si>
  <si>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</si>
  <si>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</si>
  <si>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</si>
  <si>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</si>
  <si>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</si>
  <si>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</si>
  <si>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</si>
  <si>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</si>
  <si>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</si>
  <si>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</si>
  <si>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</si>
  <si>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</si>
  <si>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</si>
  <si>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</si>
  <si>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</si>
  <si>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</si>
  <si>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</si>
  <si>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</si>
  <si>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</si>
  <si>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</si>
  <si>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</si>
  <si>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</si>
  <si>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</si>
  <si>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</si>
  <si>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</si>
  <si>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</si>
  <si>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</si>
  <si>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</si>
  <si>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</si>
  <si>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</si>
  <si>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</si>
  <si>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</si>
  <si>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</si>
  <si>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</si>
  <si>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</si>
  <si>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</si>
  <si>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</si>
  <si>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</si>
  <si>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</si>
  <si>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</si>
  <si>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</si>
  <si>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</si>
  <si>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</si>
  <si>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</si>
  <si>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</si>
  <si>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</si>
  <si>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</si>
  <si>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</si>
  <si>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</si>
  <si>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</si>
  <si>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</si>
  <si>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</si>
  <si>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</si>
  <si>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</si>
  <si>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</si>
  <si>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</si>
  <si>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</si>
  <si>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</si>
  <si>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</si>
  <si>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</si>
  <si>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</si>
  <si>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</si>
  <si>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</si>
  <si>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</si>
  <si>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</si>
  <si>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</si>
  <si>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</si>
  <si>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</si>
  <si>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</si>
  <si>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</si>
  <si>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</si>
  <si>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</si>
  <si>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</si>
  <si>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</si>
  <si>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</si>
  <si>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</si>
  <si>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</si>
  <si>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</si>
  <si>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</si>
  <si>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</si>
  <si>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</si>
  <si>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</si>
  <si>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</si>
  <si>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</si>
  <si>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</si>
  <si>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</si>
  <si>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</si>
  <si>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</si>
  <si>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</si>
  <si>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</si>
  <si>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</si>
  <si>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</si>
  <si>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</si>
  <si>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</si>
  <si>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</si>
  <si>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</si>
  <si>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</si>
  <si>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</si>
  <si>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</si>
  <si>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</si>
  <si>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</si>
  <si>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</si>
  <si>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</si>
  <si>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</si>
  <si>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</si>
  <si>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</si>
  <si>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</si>
  <si>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</si>
  <si>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</si>
  <si>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</si>
  <si>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</si>
  <si>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</si>
  <si>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</si>
  <si>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</si>
  <si>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</si>
  <si>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</si>
  <si>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</si>
  <si>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</si>
  <si>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</si>
  <si>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</si>
  <si>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</si>
  <si>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</si>
  <si>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</si>
  <si>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</si>
  <si>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</si>
  <si>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</si>
  <si>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</si>
  <si>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</si>
  <si>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</si>
  <si>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</si>
  <si>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</si>
  <si>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</si>
  <si>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</si>
  <si>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</si>
  <si>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</si>
  <si>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</si>
  <si>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</si>
  <si>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</si>
  <si>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</si>
  <si>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</si>
  <si>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</si>
  <si>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</si>
  <si>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</si>
  <si>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</si>
  <si>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</si>
  <si>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</si>
  <si>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</si>
  <si>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</si>
  <si>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</si>
  <si>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</si>
  <si>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</si>
  <si>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</si>
  <si>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</si>
  <si>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</si>
  <si>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</si>
  <si>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</si>
  <si>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</si>
  <si>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</si>
  <si>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</si>
  <si>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</si>
  <si>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</si>
  <si>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</si>
  <si>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</si>
  <si>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</si>
  <si>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</si>
  <si>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</si>
  <si>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</si>
  <si>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</si>
  <si>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</si>
  <si>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</si>
  <si>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</si>
  <si>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</si>
  <si>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</si>
  <si>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</si>
  <si>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</si>
  <si>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</si>
  <si>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</si>
  <si>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</si>
  <si>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</si>
  <si>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</si>
  <si>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</si>
  <si>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</si>
  <si>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</si>
  <si>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</si>
  <si>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</si>
  <si>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</si>
  <si>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</si>
  <si>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</si>
  <si>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</si>
  <si>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</si>
  <si>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</si>
  <si>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</si>
  <si>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</si>
  <si>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</si>
  <si>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</si>
  <si>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</si>
  <si>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</si>
  <si>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</si>
  <si>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</si>
  <si>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</si>
  <si>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</si>
  <si>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</si>
  <si>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</si>
  <si>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</si>
  <si>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</si>
  <si>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</si>
  <si>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</si>
  <si>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</si>
  <si>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</si>
  <si>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</si>
  <si>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</si>
  <si>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</si>
  <si>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</si>
  <si>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</si>
  <si>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</si>
  <si>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</si>
  <si>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</si>
  <si>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</si>
  <si>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</si>
  <si>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</si>
  <si>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</si>
  <si>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</si>
  <si>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</si>
  <si>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</si>
  <si>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</si>
  <si>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</si>
  <si>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</si>
  <si>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</si>
  <si>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</si>
  <si>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</si>
  <si>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</si>
  <si>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</si>
  <si>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</si>
  <si>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</si>
  <si>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</si>
  <si>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</si>
  <si>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</si>
  <si>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</si>
  <si>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</si>
  <si>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</si>
  <si>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</si>
  <si>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</si>
  <si>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</si>
  <si>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</si>
  <si>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</si>
  <si>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</si>
  <si>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</si>
  <si>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</si>
  <si>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</si>
  <si>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</si>
  <si>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</si>
  <si>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</si>
  <si>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</si>
  <si>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</si>
  <si>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</si>
  <si>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</si>
  <si>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</si>
  <si>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</si>
  <si>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</si>
  <si>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</si>
  <si>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</si>
  <si>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</si>
  <si>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</si>
  <si>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</si>
  <si>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</si>
  <si>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</si>
  <si>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</si>
  <si>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</si>
  <si>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</si>
  <si>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</si>
  <si>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</si>
  <si>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</si>
  <si>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</si>
  <si>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</si>
  <si>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</si>
  <si>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</si>
  <si>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</si>
  <si>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</si>
  <si>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</si>
  <si>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</si>
  <si>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</si>
  <si>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</si>
  <si>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</si>
  <si>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</si>
  <si>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</si>
  <si>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</si>
  <si>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</si>
  <si>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</si>
  <si>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</si>
  <si>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</si>
  <si>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</si>
  <si>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</si>
  <si>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</si>
  <si>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</si>
  <si>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</si>
  <si>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</si>
  <si>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</si>
  <si>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</si>
  <si>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</si>
  <si>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</si>
  <si>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</si>
  <si>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</si>
  <si>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</si>
  <si>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</si>
  <si>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</si>
  <si>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</si>
  <si>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</si>
  <si>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</si>
  <si>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</si>
  <si>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</si>
  <si>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</si>
  <si>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</si>
  <si>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</si>
  <si>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</si>
  <si>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</si>
  <si>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</si>
  <si>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</si>
  <si>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</si>
  <si>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</si>
  <si>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</si>
  <si>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</si>
  <si>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</si>
  <si>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</si>
  <si>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</si>
  <si>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</si>
  <si>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</si>
  <si>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</si>
  <si>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</si>
  <si>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</si>
  <si>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</si>
  <si>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</si>
  <si>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</si>
  <si>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</si>
  <si>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</si>
  <si>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</si>
  <si>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</si>
  <si>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</si>
  <si>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</si>
  <si>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</si>
  <si>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</si>
  <si>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</si>
  <si>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</si>
  <si>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</si>
  <si>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</si>
  <si>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</si>
  <si>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</si>
  <si>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</si>
  <si>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</si>
  <si>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</si>
  <si>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</si>
  <si>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</si>
  <si>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</si>
  <si>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</si>
  <si>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</si>
  <si>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</si>
  <si>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</si>
  <si>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</si>
  <si>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</si>
  <si>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</si>
  <si>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</si>
  <si>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</si>
  <si>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</si>
  <si>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</si>
  <si>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</si>
  <si>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</si>
  <si>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</si>
  <si>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</si>
  <si>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</si>
  <si>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</si>
  <si>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</si>
  <si>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</si>
  <si>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</si>
  <si>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</si>
  <si>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</si>
  <si>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</si>
  <si>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</si>
  <si>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</si>
  <si>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</si>
  <si>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</si>
  <si>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</si>
  <si>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</si>
  <si>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</si>
  <si>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</si>
  <si>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</si>
  <si>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</si>
  <si>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</si>
  <si>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</si>
  <si>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</si>
  <si>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</si>
  <si>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</si>
  <si>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</si>
  <si>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</si>
  <si>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</si>
  <si>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</si>
  <si>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</si>
  <si>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</si>
  <si>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</si>
  <si>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</si>
  <si>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</si>
  <si>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</si>
  <si>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</si>
  <si>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</si>
  <si>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</si>
  <si>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</si>
  <si>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</si>
  <si>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</si>
  <si>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</si>
  <si>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</si>
  <si>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</si>
  <si>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</si>
  <si>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</si>
  <si>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</si>
  <si>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</si>
  <si>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</si>
  <si>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</si>
  <si>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</si>
  <si>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</si>
  <si>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</si>
  <si>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</si>
  <si>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</si>
  <si>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</si>
  <si>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</si>
  <si>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</si>
  <si>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</si>
  <si>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</si>
  <si>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</si>
  <si>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</si>
  <si>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</si>
  <si>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</si>
  <si>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</si>
  <si>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</si>
  <si>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</si>
  <si>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</si>
  <si>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</si>
  <si>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</si>
  <si>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</si>
  <si>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</si>
  <si>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</si>
  <si>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</si>
  <si>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</si>
  <si>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</si>
  <si>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</si>
  <si>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</si>
  <si>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</si>
  <si>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</si>
  <si>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</si>
  <si>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</si>
  <si>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</si>
  <si>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</si>
  <si>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</si>
  <si>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</si>
  <si>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</si>
  <si>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</si>
  <si>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</si>
  <si>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</si>
  <si>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</si>
  <si>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</si>
  <si>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</si>
  <si>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</si>
  <si>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</si>
  <si>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</si>
  <si>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</si>
  <si>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</si>
  <si>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</si>
  <si>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</si>
  <si>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</si>
  <si>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</si>
  <si>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</si>
  <si>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</si>
  <si>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</si>
  <si>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</si>
  <si>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</si>
  <si>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</si>
  <si>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</si>
  <si>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</si>
  <si>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</si>
  <si>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</si>
  <si>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</si>
  <si>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</si>
  <si>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</si>
  <si>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</si>
  <si>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</si>
  <si>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</si>
  <si>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</si>
  <si>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</si>
  <si>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</si>
  <si>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</si>
  <si>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</si>
  <si>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</si>
  <si>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</si>
  <si>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</si>
  <si>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</si>
  <si>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</si>
  <si>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</si>
  <si>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</si>
  <si>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</si>
  <si>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</si>
  <si>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</si>
  <si>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</si>
  <si>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</si>
  <si>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</si>
  <si>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</si>
  <si>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</si>
  <si>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</si>
  <si>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</si>
  <si>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</si>
  <si>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</si>
  <si>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</si>
  <si>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</si>
  <si>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</si>
  <si>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</si>
  <si>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</si>
  <si>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</si>
  <si>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</si>
  <si>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</si>
  <si>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</si>
  <si>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</si>
  <si>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</si>
  <si>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</si>
  <si>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</si>
  <si>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</si>
  <si>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</si>
  <si>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</si>
  <si>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</si>
  <si>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</si>
  <si>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</si>
  <si>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</si>
  <si>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</si>
  <si>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</si>
  <si>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</si>
  <si>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</si>
  <si>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</si>
  <si>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</si>
  <si>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</si>
  <si>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</si>
  <si>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</si>
  <si>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</si>
  <si>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</si>
  <si>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</si>
  <si>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</si>
  <si>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</si>
  <si>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</si>
  <si>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</si>
  <si>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</si>
  <si>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</si>
  <si>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</si>
  <si>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</si>
  <si>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</si>
  <si>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</si>
  <si>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</si>
  <si>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</si>
  <si>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</si>
  <si>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</si>
  <si>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</si>
  <si>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</si>
  <si>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</si>
  <si>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</si>
  <si>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</si>
  <si>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</si>
  <si>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</si>
  <si>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</si>
  <si>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</si>
  <si>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</si>
  <si>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</si>
  <si>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</si>
  <si>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</si>
  <si>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</si>
  <si>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</si>
  <si>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</si>
  <si>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</si>
  <si>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</si>
  <si>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</si>
  <si>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</si>
  <si>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</si>
  <si>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</si>
  <si>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</si>
  <si>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</si>
  <si>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</si>
  <si>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</si>
  <si>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</si>
  <si>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</si>
  <si>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</si>
  <si>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</si>
  <si>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</si>
  <si>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</si>
  <si>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</si>
  <si>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</si>
  <si>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</si>
  <si>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</si>
  <si>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</si>
  <si>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</si>
  <si>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</si>
  <si>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</si>
  <si>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</si>
  <si>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</si>
  <si>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</si>
  <si>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</si>
  <si>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</si>
  <si>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</si>
  <si>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</si>
  <si>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</si>
  <si>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</si>
  <si>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</si>
  <si>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</si>
  <si>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</si>
  <si>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</si>
  <si>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</si>
  <si>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</si>
  <si>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</si>
  <si>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</si>
  <si>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</si>
  <si>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</si>
  <si>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</si>
  <si>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</si>
  <si>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</si>
  <si>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</si>
  <si>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</si>
  <si>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</si>
  <si>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</si>
  <si>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</si>
  <si>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</si>
  <si>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</si>
  <si>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</si>
  <si>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</si>
  <si>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</si>
  <si>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</si>
  <si>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</si>
  <si>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</si>
  <si>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</si>
  <si>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</si>
  <si>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</si>
  <si>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</si>
  <si>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</si>
  <si>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</si>
  <si>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</si>
  <si>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</si>
  <si>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</si>
  <si>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</si>
  <si>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</si>
  <si>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</si>
  <si>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</si>
  <si>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</si>
  <si>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</si>
  <si>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</si>
  <si>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</si>
  <si>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</si>
  <si>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</si>
  <si>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</si>
  <si>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</si>
  <si>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</si>
  <si>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</si>
  <si>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</si>
  <si>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</si>
  <si>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</si>
  <si>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</si>
  <si>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</si>
  <si>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</si>
  <si>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</si>
  <si>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</si>
  <si>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</si>
  <si>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</si>
  <si>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</si>
  <si>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</si>
  <si>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</si>
  <si>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</si>
  <si>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</si>
  <si>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</si>
  <si>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</si>
  <si>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</si>
  <si>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</si>
  <si>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</si>
  <si>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</si>
  <si>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</si>
  <si>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</si>
  <si>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</si>
  <si>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</si>
  <si>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</si>
  <si>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</si>
  <si>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</si>
  <si>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</si>
  <si>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</si>
  <si>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</si>
  <si>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</si>
  <si>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</si>
  <si>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</si>
  <si>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</si>
  <si>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</si>
  <si>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</si>
  <si>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</si>
  <si>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</si>
  <si>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</si>
  <si>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</si>
  <si>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</si>
  <si>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</si>
  <si>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</si>
  <si>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</si>
  <si>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</si>
  <si>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</si>
  <si>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</si>
  <si>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</si>
  <si>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</si>
  <si>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</si>
  <si>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</si>
  <si>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</si>
  <si>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</si>
  <si>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</si>
  <si>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</si>
  <si>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</si>
  <si>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</si>
  <si>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</si>
  <si>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</si>
  <si>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</si>
  <si>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</si>
  <si>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</si>
  <si>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</si>
  <si>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</si>
  <si>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</si>
  <si>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</si>
  <si>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</si>
  <si>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</si>
  <si>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</si>
  <si>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</si>
  <si>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</si>
  <si>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</si>
  <si>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</si>
  <si>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</si>
  <si>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</si>
  <si>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</si>
  <si>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</si>
  <si>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</si>
  <si>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</si>
  <si>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</si>
  <si>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</si>
  <si>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</si>
  <si>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</si>
  <si>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</si>
  <si>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</si>
  <si>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</si>
  <si>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</si>
  <si>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</si>
  <si>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</si>
  <si>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</si>
  <si>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</si>
  <si>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</si>
  <si>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</si>
  <si>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</si>
  <si>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</si>
  <si>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</si>
  <si>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</si>
  <si>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</si>
  <si>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</si>
  <si>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</si>
  <si>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</si>
  <si>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</si>
  <si>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</si>
  <si>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</si>
  <si>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</si>
  <si>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</si>
  <si>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</si>
  <si>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</si>
  <si>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</si>
  <si>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</si>
  <si>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</si>
  <si>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</si>
  <si>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</si>
  <si>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</si>
  <si>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</si>
  <si>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</si>
  <si>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</si>
  <si>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</si>
  <si>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</si>
  <si>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</si>
  <si>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</si>
  <si>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</si>
  <si>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</si>
  <si>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</si>
  <si>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</si>
  <si>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</si>
  <si>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</si>
  <si>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</si>
  <si>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</si>
  <si>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</si>
  <si>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</si>
  <si>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</si>
  <si>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</si>
  <si>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</si>
  <si>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</si>
  <si>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</si>
  <si>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</si>
  <si>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</si>
  <si>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</si>
  <si>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</si>
  <si>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</si>
  <si>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</si>
  <si>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</si>
  <si>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</si>
  <si>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</si>
  <si>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</si>
  <si>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</si>
  <si>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</si>
  <si>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</si>
  <si>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</si>
  <si>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</si>
  <si>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</si>
  <si>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</si>
  <si>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</si>
  <si>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</si>
  <si>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</si>
  <si>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</si>
  <si>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</si>
  <si>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</si>
  <si>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</si>
  <si>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</si>
  <si>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</si>
  <si>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</si>
  <si>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</si>
  <si>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</si>
  <si>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</si>
  <si>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</si>
  <si>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</si>
  <si>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</si>
  <si>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</si>
  <si>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</si>
  <si>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</si>
  <si>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</si>
  <si>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</si>
  <si>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</si>
  <si>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</si>
  <si>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</si>
  <si>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</si>
  <si>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</si>
  <si>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</si>
  <si>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</si>
  <si>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</si>
  <si>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</si>
  <si>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</si>
  <si>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</si>
  <si>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</si>
  <si>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</si>
  <si>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</si>
  <si>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</si>
  <si>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</si>
  <si>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</si>
  <si>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</si>
  <si>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</si>
  <si>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</si>
  <si>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</si>
  <si>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</si>
  <si>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</si>
  <si>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</si>
  <si>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</si>
  <si>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</si>
  <si>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</si>
  <si>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</si>
  <si>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</si>
  <si>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</si>
  <si>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</si>
  <si>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</si>
  <si>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</si>
  <si>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</si>
  <si>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</si>
  <si>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</si>
  <si>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</si>
  <si>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</si>
  <si>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</si>
  <si>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</si>
  <si>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</si>
  <si>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</si>
  <si>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</si>
  <si>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</si>
  <si>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</si>
  <si>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</si>
  <si>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</si>
  <si>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</si>
  <si>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</si>
  <si>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</si>
  <si>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</si>
  <si>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</si>
  <si>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</si>
  <si>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</si>
  <si>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</si>
  <si>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</si>
  <si>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</si>
  <si>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</si>
  <si>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</si>
  <si>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</si>
  <si>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</si>
  <si>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</si>
  <si>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</si>
  <si>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</si>
  <si>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</si>
  <si>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</si>
  <si>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</si>
  <si>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</si>
  <si>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</si>
  <si>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</si>
  <si>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</si>
  <si>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</si>
  <si>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</si>
  <si>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</si>
  <si>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</si>
  <si>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</si>
  <si>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</si>
  <si>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</si>
  <si>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</si>
  <si>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</si>
  <si>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</si>
  <si>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</si>
  <si>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</si>
  <si>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</si>
  <si>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</si>
  <si>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</si>
  <si>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</si>
  <si>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</si>
  <si>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</si>
  <si>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</si>
  <si>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</si>
  <si>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</si>
  <si>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</si>
  <si>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</si>
  <si>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</si>
  <si>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</si>
  <si>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</si>
  <si>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</si>
  <si>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</si>
  <si>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</si>
  <si>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</si>
  <si>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</si>
  <si>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</si>
  <si>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</si>
  <si>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</si>
  <si>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</si>
  <si>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</si>
  <si>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</si>
  <si>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</si>
  <si>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</si>
  <si>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</si>
  <si>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</si>
  <si>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</si>
  <si>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</si>
  <si>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</si>
  <si>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</si>
  <si>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</si>
  <si>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</si>
  <si>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</si>
  <si>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</si>
  <si>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</si>
  <si>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</si>
  <si>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</si>
  <si>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</si>
  <si>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</si>
  <si>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</si>
  <si>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</si>
  <si>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</si>
  <si>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</si>
  <si>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</si>
  <si>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</si>
  <si>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</si>
  <si>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</si>
  <si>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</si>
  <si>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</si>
  <si>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</si>
  <si>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</si>
  <si>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</si>
  <si>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</si>
  <si>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</si>
  <si>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</si>
  <si>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</si>
  <si>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</si>
  <si>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</si>
  <si>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</si>
  <si>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</si>
  <si>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</si>
  <si>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</si>
  <si>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</si>
  <si>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</si>
  <si>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</si>
  <si>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</si>
  <si>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</si>
  <si>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</si>
  <si>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</si>
  <si>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</si>
  <si>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</si>
  <si>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</si>
  <si>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</si>
  <si>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</si>
  <si>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</si>
  <si>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</si>
  <si>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</si>
  <si>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</si>
  <si>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</si>
  <si>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</si>
  <si>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</si>
  <si>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</si>
  <si>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</si>
  <si>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</si>
  <si>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</si>
  <si>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</si>
  <si>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</si>
  <si>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</si>
  <si>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</si>
  <si>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</si>
  <si>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</si>
  <si>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</si>
  <si>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</si>
  <si>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</si>
  <si>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</si>
  <si>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</si>
  <si>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</si>
  <si>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</si>
  <si>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</si>
  <si>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</si>
  <si>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</si>
  <si>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</si>
  <si>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</si>
  <si>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</si>
  <si>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</si>
  <si>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</si>
  <si>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</si>
  <si>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</si>
  <si>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</si>
  <si>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</si>
  <si>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</si>
  <si>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</si>
  <si>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</si>
  <si>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</si>
  <si>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</si>
  <si>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</si>
  <si>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</si>
  <si>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</si>
  <si>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</si>
  <si>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</si>
  <si>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</si>
  <si>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</si>
  <si>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</si>
  <si>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</si>
  <si>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</si>
  <si>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</si>
  <si>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</si>
  <si>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</si>
  <si>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</si>
  <si>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</si>
  <si>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</si>
  <si>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</si>
  <si>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</si>
  <si>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</si>
  <si>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</si>
  <si>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</si>
  <si>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</si>
  <si>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</si>
  <si>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</si>
  <si>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</si>
  <si>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</si>
  <si>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</si>
  <si>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</si>
  <si>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</si>
  <si>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</si>
  <si>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</si>
  <si>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</si>
  <si>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</si>
  <si>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</si>
  <si>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</si>
  <si>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</si>
  <si>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</si>
  <si>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</si>
  <si>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</si>
  <si>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</si>
  <si>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</si>
  <si>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</si>
  <si>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</si>
  <si>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</si>
  <si>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</si>
  <si>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</si>
  <si>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</si>
  <si>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</si>
  <si>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</si>
  <si>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</si>
  <si>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</si>
  <si>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</si>
  <si>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</si>
  <si>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</si>
  <si>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</si>
  <si>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</si>
  <si>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</si>
  <si>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</si>
  <si>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</si>
  <si>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</si>
  <si>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</si>
  <si>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</si>
  <si>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</si>
  <si>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</si>
  <si>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</si>
  <si>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</si>
  <si>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</si>
  <si>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</si>
  <si>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</si>
  <si>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</si>
  <si>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</si>
  <si>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</si>
  <si>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</si>
  <si>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</si>
  <si>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</si>
  <si>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</si>
  <si>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</si>
  <si>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</si>
  <si>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</si>
  <si>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</si>
  <si>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</si>
  <si>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</si>
  <si>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</si>
  <si>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</si>
  <si>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</si>
  <si>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</si>
  <si>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</si>
  <si>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</si>
  <si>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</si>
  <si>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</si>
  <si>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</si>
  <si>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</si>
  <si>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</si>
  <si>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</si>
  <si>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</si>
  <si>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</si>
  <si>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</si>
  <si>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</si>
  <si>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</si>
  <si>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</si>
  <si>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</si>
  <si>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</si>
  <si>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</si>
  <si>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</si>
  <si>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</si>
  <si>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</si>
  <si>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</si>
  <si>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</si>
  <si>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</si>
  <si>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</si>
  <si>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</si>
  <si>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</si>
  <si>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</si>
  <si>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</si>
  <si>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</si>
  <si>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</si>
  <si>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</si>
  <si>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</si>
  <si>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</si>
  <si>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</si>
  <si>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</si>
  <si>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</si>
  <si>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</si>
  <si>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</si>
  <si>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</si>
  <si>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</si>
  <si>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</si>
  <si>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</si>
  <si>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</si>
  <si>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</si>
  <si>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</si>
  <si>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</si>
  <si>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</si>
  <si>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</si>
  <si>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</si>
  <si>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</si>
  <si>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</si>
  <si>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</si>
  <si>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</si>
  <si>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</si>
  <si>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</si>
  <si>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</si>
  <si>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</si>
  <si>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</si>
  <si>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</si>
  <si>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</si>
  <si>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</si>
  <si>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</si>
  <si>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</si>
  <si>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</si>
  <si>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</si>
  <si>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</si>
  <si>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</si>
  <si>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</si>
  <si>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</si>
  <si>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</si>
  <si>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</si>
  <si>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</si>
  <si>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</si>
  <si>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</si>
  <si>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</si>
  <si>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</si>
  <si>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</si>
  <si>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</si>
  <si>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</si>
  <si>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</si>
  <si>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</si>
  <si>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</si>
  <si>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</si>
  <si>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</si>
  <si>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</si>
  <si>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</si>
  <si>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</si>
  <si>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</si>
  <si>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</si>
  <si>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</si>
  <si>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</si>
  <si>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</si>
  <si>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</si>
  <si>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</si>
  <si>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</si>
  <si>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</si>
  <si>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</si>
  <si>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</si>
  <si>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</si>
  <si>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</si>
  <si>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</si>
  <si>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</si>
  <si>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</si>
  <si>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</si>
  <si>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</si>
  <si>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</si>
  <si>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</si>
  <si>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</si>
  <si>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</si>
  <si>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</si>
  <si>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</si>
  <si>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</si>
  <si>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</si>
  <si>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</si>
  <si>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</si>
  <si>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</si>
  <si>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</si>
  <si>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</si>
  <si>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</si>
  <si>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</si>
  <si>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</si>
  <si>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</si>
  <si>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</si>
  <si>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</si>
  <si>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</si>
  <si>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</si>
  <si>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</si>
  <si>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</si>
  <si>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</si>
  <si>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</si>
  <si>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</si>
  <si>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</si>
  <si>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</si>
  <si>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</si>
  <si>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</si>
  <si>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</si>
  <si>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</si>
  <si>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</si>
  <si>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</si>
  <si>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</si>
  <si>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</si>
  <si>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</si>
  <si>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</si>
  <si>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</si>
  <si>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</si>
  <si>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</si>
  <si>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</si>
  <si>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</si>
  <si>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</si>
  <si>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</si>
  <si>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</si>
  <si>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</si>
  <si>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</si>
  <si>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</si>
  <si>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</si>
  <si>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</si>
  <si>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</si>
  <si>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</si>
  <si>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</si>
  <si>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</si>
  <si>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</si>
  <si>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</si>
  <si>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</si>
  <si>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</si>
  <si>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</si>
  <si>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</si>
  <si>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</si>
  <si>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</si>
  <si>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</si>
  <si>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</si>
  <si>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</si>
  <si>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</si>
  <si>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</si>
  <si>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</si>
  <si>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</si>
  <si>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</si>
  <si>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</si>
  <si>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</si>
  <si>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</si>
  <si>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</si>
  <si>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</si>
  <si>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</si>
  <si>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</si>
  <si>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</si>
  <si>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</si>
  <si>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</si>
  <si>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</si>
  <si>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</si>
  <si>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</si>
  <si>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</si>
  <si>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</si>
  <si>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</si>
  <si>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</si>
  <si>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</si>
  <si>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</si>
  <si>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</si>
  <si>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</si>
  <si>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</si>
  <si>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</si>
  <si>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</si>
  <si>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</si>
  <si>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</si>
  <si>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</si>
  <si>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</si>
  <si>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</si>
  <si>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</si>
  <si>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</si>
  <si>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</si>
  <si>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</si>
  <si>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</si>
  <si>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</si>
  <si>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</si>
  <si>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</si>
  <si>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</si>
  <si>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</si>
  <si>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</si>
  <si>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</si>
  <si>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</si>
  <si>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</si>
  <si>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</si>
  <si>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</si>
  <si>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</si>
  <si>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</si>
  <si>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</si>
  <si>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</si>
  <si>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</si>
  <si>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</si>
  <si>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</si>
  <si>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</si>
  <si>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</si>
  <si>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</si>
  <si>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</si>
  <si>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</si>
  <si>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</si>
  <si>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</si>
  <si>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</si>
  <si>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</si>
  <si>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</si>
  <si>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</si>
  <si>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</si>
  <si>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</si>
  <si>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</si>
  <si>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</si>
  <si>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</si>
  <si>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</si>
  <si>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</si>
  <si>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</si>
  <si>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</si>
  <si>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</si>
  <si>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</si>
  <si>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</si>
  <si>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</si>
  <si>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</si>
  <si>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</si>
  <si>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</si>
  <si>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</si>
  <si>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</si>
  <si>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</si>
  <si>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</si>
  <si>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</si>
  <si>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</si>
  <si>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</si>
  <si>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</si>
  <si>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</si>
  <si>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</si>
  <si>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</si>
  <si>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</si>
  <si>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</si>
  <si>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</si>
  <si>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</si>
  <si>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</si>
  <si>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</si>
  <si>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</si>
  <si>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</si>
  <si>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</si>
  <si>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</si>
  <si>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</si>
  <si>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</si>
  <si>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</si>
  <si>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</si>
  <si>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</si>
  <si>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</si>
  <si>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</si>
  <si>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</si>
  <si>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</si>
  <si>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</si>
  <si>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</si>
  <si>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</si>
  <si>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</si>
  <si>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</si>
  <si>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</si>
  <si>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</si>
  <si>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</si>
  <si>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</si>
  <si>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</si>
  <si>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</si>
  <si>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</si>
  <si>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</si>
  <si>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</si>
  <si>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</si>
  <si>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</si>
  <si>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</si>
  <si>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</si>
  <si>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</si>
  <si>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</si>
  <si>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</si>
  <si>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</si>
  <si>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</si>
  <si>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</si>
  <si>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</si>
  <si>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</si>
  <si>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</si>
  <si>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</si>
  <si>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</si>
  <si>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</si>
  <si>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</si>
  <si>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</si>
  <si>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</si>
  <si>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</si>
  <si>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</si>
  <si>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</si>
  <si>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</si>
  <si>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</si>
  <si>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</si>
  <si>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</si>
  <si>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</si>
  <si>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</si>
  <si>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</si>
  <si>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</si>
  <si>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</si>
  <si>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</si>
  <si>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</si>
  <si>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</si>
  <si>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</si>
  <si>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</si>
  <si>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</si>
  <si>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</si>
  <si>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</si>
  <si>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</si>
  <si>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</si>
  <si>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</si>
  <si>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</si>
  <si>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</si>
  <si>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</si>
  <si>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</si>
  <si>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</si>
  <si>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</si>
  <si>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</si>
  <si>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</si>
  <si>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</si>
  <si>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</si>
  <si>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</si>
  <si>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</si>
  <si>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</si>
  <si>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</si>
  <si>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</si>
  <si>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</si>
  <si>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</si>
  <si>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</si>
  <si>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</si>
  <si>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</si>
  <si>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</si>
  <si>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</si>
  <si>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</si>
  <si>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</si>
  <si>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</si>
  <si>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</si>
  <si>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</si>
  <si>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</si>
  <si>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</si>
  <si>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</si>
  <si>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</si>
  <si>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</si>
  <si>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</si>
  <si>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</si>
  <si>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</si>
  <si>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</si>
  <si>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</si>
  <si>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</si>
  <si>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</si>
  <si>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</si>
  <si>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</si>
  <si>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</si>
  <si>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</si>
  <si>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</si>
  <si>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</si>
  <si>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</si>
  <si>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</si>
  <si>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</si>
  <si>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</si>
  <si>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</si>
  <si>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</si>
  <si>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</si>
  <si>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</si>
  <si>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</si>
  <si>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</si>
  <si>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</si>
  <si>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</si>
  <si>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</si>
  <si>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</si>
  <si>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</si>
  <si>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</si>
  <si>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</si>
  <si>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</si>
  <si>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</si>
  <si>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</si>
  <si>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</si>
  <si>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</si>
  <si>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</si>
  <si>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</si>
  <si>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</si>
  <si>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</si>
  <si>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</si>
  <si>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</si>
  <si>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</si>
  <si>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</si>
  <si>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</si>
  <si>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</si>
  <si>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</si>
  <si>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</si>
  <si>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</si>
  <si>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</si>
  <si>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</si>
  <si>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</si>
  <si>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</si>
  <si>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</si>
  <si>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</si>
  <si>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</si>
  <si>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</si>
  <si>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</si>
  <si>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</si>
  <si>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</si>
  <si>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</si>
  <si>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</si>
  <si>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</si>
  <si>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</si>
  <si>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</si>
  <si>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</si>
  <si>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</si>
  <si>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</si>
  <si>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</si>
  <si>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</si>
  <si>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</si>
  <si>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</si>
  <si>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</si>
  <si>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</si>
  <si>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</si>
  <si>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</si>
  <si>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</si>
  <si>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</si>
  <si>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</si>
  <si>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</si>
  <si>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</si>
  <si>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</si>
  <si>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</si>
  <si>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</si>
  <si>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</si>
  <si>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</si>
  <si>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</si>
  <si>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</si>
  <si>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</si>
  <si>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</si>
  <si>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</si>
  <si>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</si>
  <si>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</si>
  <si>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</si>
  <si>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</si>
  <si>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</si>
  <si>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</si>
  <si>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</si>
  <si>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</si>
  <si>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</si>
  <si>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</si>
  <si>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</si>
  <si>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</si>
  <si>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</si>
  <si>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</si>
  <si>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</si>
  <si>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</si>
  <si>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</si>
  <si>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</si>
  <si>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</si>
  <si>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</si>
  <si>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</si>
  <si>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</si>
  <si>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</si>
  <si>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</si>
  <si>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</si>
  <si>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</si>
  <si>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</si>
  <si>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</si>
  <si>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</si>
  <si>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</si>
  <si>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</si>
  <si>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</si>
  <si>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</si>
  <si>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</si>
  <si>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</si>
  <si>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</si>
  <si>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</si>
  <si>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</si>
  <si>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</si>
  <si>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</si>
  <si>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</si>
  <si>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</si>
  <si>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</si>
  <si>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</si>
  <si>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</si>
  <si>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</si>
  <si>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</si>
  <si>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</si>
  <si>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</si>
  <si>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</si>
  <si>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</si>
  <si>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</si>
  <si>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</si>
  <si>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</si>
  <si>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</si>
  <si>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</si>
  <si>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</si>
  <si>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</si>
  <si>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</si>
  <si>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</si>
  <si>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</si>
  <si>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</si>
  <si>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</si>
  <si>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</si>
  <si>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</si>
  <si>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</si>
  <si>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</si>
  <si>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</si>
  <si>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</si>
  <si>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</si>
  <si>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</si>
  <si>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</si>
  <si>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</si>
  <si>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</si>
  <si>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</si>
  <si>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</si>
  <si>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</si>
  <si>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</si>
  <si>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</si>
  <si>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</si>
  <si>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</si>
  <si>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</si>
  <si>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</si>
  <si>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</si>
  <si>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</si>
  <si>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</si>
  <si>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</si>
  <si>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</si>
  <si>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</si>
  <si>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</si>
  <si>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</si>
  <si>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</si>
  <si>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</si>
  <si>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</si>
  <si>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</si>
  <si>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</si>
  <si>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</si>
  <si>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</si>
  <si>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</si>
  <si>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</si>
  <si>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</si>
  <si>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</si>
  <si>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</si>
  <si>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</si>
  <si>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</si>
  <si>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</si>
  <si>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</si>
  <si>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</si>
  <si>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</si>
  <si>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</si>
  <si>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</si>
  <si>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</si>
  <si>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</si>
  <si>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</si>
  <si>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</si>
  <si>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</si>
  <si>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</si>
  <si>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</si>
  <si>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</si>
  <si>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</si>
  <si>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</si>
  <si>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</si>
  <si>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</si>
  <si>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</si>
  <si>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</si>
  <si>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</si>
  <si>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</si>
  <si>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</si>
  <si>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</si>
  <si>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</si>
  <si>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</si>
  <si>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</si>
  <si>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</si>
  <si>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</si>
  <si>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</si>
  <si>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</si>
  <si>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</si>
  <si>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</si>
  <si>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</si>
  <si>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</si>
  <si>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</si>
  <si>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</si>
  <si>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</si>
  <si>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</si>
  <si>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</si>
  <si>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</si>
  <si>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</si>
  <si>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</si>
  <si>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</si>
  <si>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</si>
  <si>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</si>
  <si>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</si>
  <si>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</si>
  <si>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</si>
  <si>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</si>
  <si>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</si>
  <si>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</si>
  <si>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</si>
  <si>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</si>
  <si>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</si>
  <si>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</si>
  <si>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</si>
  <si>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</si>
  <si>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</si>
  <si>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</si>
  <si>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</si>
  <si>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</si>
  <si>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</si>
  <si>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</si>
  <si>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</si>
  <si>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</si>
  <si>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</si>
  <si>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</si>
  <si>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</si>
  <si>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</si>
  <si>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</si>
  <si>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</si>
  <si>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</si>
  <si>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</si>
  <si>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</si>
  <si>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</si>
  <si>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</si>
  <si>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</si>
  <si>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</si>
  <si>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</si>
  <si>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</si>
  <si>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</si>
  <si>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</si>
  <si>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</si>
  <si>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</si>
  <si>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</si>
  <si>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</si>
  <si>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</si>
  <si>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</si>
  <si>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</si>
  <si>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</si>
  <si>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</si>
  <si>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</si>
  <si>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</si>
  <si>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</si>
  <si>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</si>
  <si>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</si>
  <si>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</si>
  <si>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</si>
  <si>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</si>
  <si>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</si>
  <si>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</si>
  <si>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</si>
  <si>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</si>
  <si>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</si>
  <si>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</si>
  <si>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</si>
  <si>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</si>
  <si>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</si>
  <si>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</si>
  <si>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</si>
  <si>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</si>
  <si>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</si>
  <si>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</si>
  <si>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</si>
  <si>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</si>
  <si>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</si>
  <si>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</si>
  <si>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</si>
  <si>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</si>
  <si>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</si>
  <si>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</si>
  <si>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</si>
  <si>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</si>
  <si>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</si>
  <si>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</si>
  <si>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</si>
  <si>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</si>
  <si>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</si>
  <si>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</si>
  <si>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</si>
  <si>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</si>
  <si>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</si>
  <si>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</si>
  <si>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</si>
  <si>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</si>
  <si>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</si>
  <si>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</si>
  <si>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</si>
  <si>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</si>
  <si>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</si>
  <si>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</si>
  <si>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</si>
  <si>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</si>
  <si>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</si>
  <si>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</si>
  <si>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</si>
  <si>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</si>
  <si>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</si>
  <si>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</si>
  <si>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</si>
  <si>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</si>
  <si>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</si>
  <si>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</si>
  <si>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</si>
  <si>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</si>
  <si>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</si>
  <si>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</si>
  <si>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</si>
  <si>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</si>
  <si>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</si>
  <si>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</si>
  <si>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</si>
  <si>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</si>
  <si>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</si>
  <si>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</si>
  <si>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</si>
  <si>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</si>
  <si>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</si>
  <si>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</si>
  <si>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</si>
  <si>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</si>
  <si>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</si>
  <si>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</si>
  <si>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</si>
  <si>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</si>
  <si>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</si>
  <si>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</si>
  <si>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</si>
  <si>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</si>
  <si>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</si>
  <si>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</si>
  <si>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</si>
  <si>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</si>
  <si>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</si>
  <si>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</si>
  <si>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</si>
  <si>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</si>
  <si>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</si>
  <si>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</si>
  <si>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</si>
  <si>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</si>
  <si>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</si>
  <si>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</si>
  <si>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</si>
  <si>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</si>
  <si>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</si>
  <si>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</si>
  <si>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</si>
  <si>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</si>
  <si>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</si>
  <si>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</si>
  <si>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</si>
  <si>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</si>
  <si>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</si>
  <si>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</si>
  <si>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</si>
  <si>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</si>
  <si>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</si>
  <si>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</si>
  <si>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</si>
  <si>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</si>
  <si>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</si>
  <si>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</si>
  <si>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</si>
  <si>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</si>
  <si>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</si>
  <si>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</si>
  <si>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</si>
  <si>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</si>
  <si>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</si>
  <si>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</si>
  <si>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</si>
  <si>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</si>
  <si>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</si>
  <si>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</si>
  <si>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</si>
  <si>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</si>
  <si>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</si>
  <si>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</si>
  <si>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</si>
  <si>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</si>
  <si>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</si>
  <si>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</si>
  <si>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</si>
  <si>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</si>
  <si>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</si>
  <si>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</si>
  <si>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</si>
  <si>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</si>
  <si>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</si>
  <si>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</si>
  <si>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</si>
  <si>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</si>
  <si>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</si>
  <si>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</si>
  <si>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</si>
  <si>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</si>
  <si>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</si>
  <si>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</si>
  <si>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</si>
  <si>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</si>
  <si>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</si>
  <si>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</si>
  <si>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</si>
  <si>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</si>
  <si>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</si>
  <si>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</si>
  <si>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</si>
  <si>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</si>
  <si>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</si>
  <si>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</si>
  <si>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</si>
  <si>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</si>
  <si>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</si>
  <si>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</si>
  <si>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</si>
  <si>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</si>
  <si>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</si>
  <si>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</si>
  <si>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</si>
  <si>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</si>
  <si>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</si>
  <si>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</si>
  <si>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</si>
  <si>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</si>
  <si>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</si>
  <si>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</si>
  <si>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</si>
  <si>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</si>
  <si>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</si>
  <si>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</si>
  <si>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</si>
  <si>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</si>
  <si>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</si>
  <si>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</si>
  <si>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</si>
  <si>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</si>
  <si>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</si>
  <si>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</si>
  <si>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</si>
  <si>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</si>
  <si>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</si>
  <si>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</si>
  <si>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</si>
  <si>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</si>
  <si>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</si>
  <si>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</si>
  <si>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</si>
  <si>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</si>
  <si>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</si>
  <si>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</si>
  <si>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</si>
  <si>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</si>
  <si>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</si>
  <si>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</si>
  <si>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</si>
  <si>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</si>
  <si>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</si>
  <si>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</si>
  <si>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</si>
  <si>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</si>
  <si>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</si>
  <si>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</si>
  <si>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</si>
  <si>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</si>
  <si>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</si>
  <si>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</si>
  <si>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</si>
  <si>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</si>
  <si>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</si>
  <si>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</si>
  <si>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</si>
  <si>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</si>
  <si>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</si>
  <si>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</si>
  <si>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</si>
  <si>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</si>
  <si>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</si>
  <si>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</si>
  <si>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</si>
  <si>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</si>
  <si>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</si>
  <si>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</si>
  <si>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</si>
  <si>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</si>
  <si>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</si>
  <si>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</si>
  <si>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</si>
  <si>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</si>
  <si>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</si>
  <si>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</si>
  <si>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</si>
  <si>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</si>
  <si>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</si>
  <si>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</si>
  <si>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</si>
  <si>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</si>
  <si>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</si>
  <si>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</si>
  <si>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</si>
  <si>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</si>
  <si>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</si>
  <si>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</si>
  <si>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</si>
  <si>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</si>
  <si>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</si>
  <si>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</si>
  <si>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</si>
  <si>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</si>
  <si>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</si>
  <si>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</si>
  <si>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</si>
  <si>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</si>
  <si>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</si>
  <si>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</si>
  <si>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</si>
  <si>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</si>
  <si>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</si>
  <si>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</si>
  <si>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</si>
  <si>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</si>
  <si>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</si>
  <si>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</si>
  <si>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</si>
  <si>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</si>
  <si>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</si>
  <si>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</si>
  <si>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</si>
  <si>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</si>
  <si>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</si>
  <si>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</si>
  <si>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</si>
  <si>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</si>
  <si>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</si>
  <si>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</si>
  <si>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</si>
  <si>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</si>
  <si>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</si>
  <si>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</si>
  <si>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</si>
  <si>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</si>
  <si>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</si>
  <si>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</si>
  <si>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</si>
  <si>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</si>
  <si>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</si>
  <si>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</si>
  <si>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</si>
  <si>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</si>
  <si>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</si>
  <si>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</si>
  <si>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</si>
  <si>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</si>
  <si>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</si>
  <si>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</si>
  <si>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</si>
  <si>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</si>
  <si>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</si>
  <si>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</si>
  <si>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</si>
  <si>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</si>
  <si>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</si>
  <si>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</si>
  <si>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</si>
  <si>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</si>
  <si>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</si>
  <si>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</si>
  <si>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</si>
  <si>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</si>
  <si>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</si>
  <si>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</si>
  <si>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</si>
  <si>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</si>
  <si>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</si>
  <si>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</si>
  <si>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</si>
  <si>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</si>
  <si>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</si>
  <si>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</si>
  <si>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</si>
  <si>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</si>
  <si>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</si>
  <si>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</si>
  <si>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</si>
  <si>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</si>
  <si>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</si>
  <si>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</si>
  <si>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</si>
  <si>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</si>
  <si>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</si>
  <si>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</si>
  <si>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</si>
  <si>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</si>
  <si>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</si>
  <si>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</si>
  <si>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</si>
  <si>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</si>
  <si>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</si>
  <si>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</si>
  <si>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</si>
  <si>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</si>
  <si>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</si>
  <si>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</si>
  <si>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</si>
  <si>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</si>
  <si>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</si>
  <si>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</si>
  <si>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</si>
  <si>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</si>
  <si>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</si>
  <si>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</si>
  <si>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</si>
  <si>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</si>
  <si>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</si>
  <si>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</si>
  <si>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</si>
  <si>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</si>
  <si>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</si>
  <si>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</si>
  <si>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</si>
  <si>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</si>
  <si>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</si>
  <si>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</si>
  <si>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</si>
  <si>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</si>
  <si>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</si>
  <si>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</si>
  <si>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</si>
  <si>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</si>
  <si>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</si>
  <si>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</si>
  <si>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</si>
  <si>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</si>
  <si>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</si>
  <si>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</si>
  <si>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</si>
  <si>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</si>
  <si>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</si>
  <si>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</si>
  <si>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</si>
  <si>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</si>
  <si>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</si>
  <si>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</si>
  <si>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</si>
  <si>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</si>
  <si>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</si>
  <si>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</si>
  <si>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</si>
  <si>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</si>
  <si>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</si>
  <si>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</si>
  <si>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</si>
  <si>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</si>
  <si>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</si>
  <si>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</si>
  <si>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</si>
  <si>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</si>
  <si>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</si>
  <si>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</si>
  <si>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</si>
  <si>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</si>
  <si>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</si>
  <si>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</si>
  <si>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</si>
  <si>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</si>
  <si>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</si>
  <si>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</si>
  <si>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</si>
  <si>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</si>
  <si>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</si>
  <si>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</si>
  <si>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</si>
  <si>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</si>
  <si>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</si>
  <si>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</si>
  <si>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</si>
  <si>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</si>
  <si>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</si>
  <si>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</si>
  <si>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</si>
  <si>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</si>
  <si>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</si>
  <si>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</si>
  <si>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</si>
  <si>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</si>
  <si>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</si>
  <si>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</si>
  <si>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</si>
  <si>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</si>
  <si>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</si>
  <si>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</si>
  <si>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</si>
  <si>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</si>
  <si>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</si>
  <si>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</si>
  <si>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</si>
  <si>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</si>
  <si>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</si>
  <si>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</si>
  <si>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</si>
  <si>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</si>
  <si>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</si>
  <si>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</si>
  <si>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</si>
  <si>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</si>
  <si>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</si>
  <si>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</si>
  <si>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</si>
  <si>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</si>
  <si>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</si>
  <si>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</si>
  <si>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</si>
  <si>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</si>
  <si>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</si>
  <si>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</si>
  <si>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</si>
  <si>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</si>
  <si>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</si>
  <si>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</si>
  <si>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</si>
  <si>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</si>
  <si>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</si>
  <si>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</si>
  <si>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</si>
  <si>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</si>
  <si>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</si>
  <si>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</si>
  <si>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</si>
  <si>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</si>
  <si>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</si>
  <si>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</si>
  <si>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</si>
  <si>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</si>
  <si>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</si>
  <si>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</si>
  <si>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</si>
  <si>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</si>
  <si>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</si>
  <si>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</si>
  <si>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</si>
  <si>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</si>
  <si>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</si>
  <si>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</si>
  <si>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</si>
  <si>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</si>
  <si>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</si>
  <si>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</si>
  <si>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</si>
  <si>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</si>
  <si>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</si>
  <si>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</si>
  <si>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</si>
  <si>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</si>
  <si>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</si>
  <si>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</si>
  <si>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</si>
  <si>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</si>
  <si>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</si>
  <si>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</si>
  <si>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</si>
  <si>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</si>
  <si>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</si>
  <si>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</si>
  <si>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</si>
  <si>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</si>
  <si>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</si>
  <si>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</si>
  <si>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</si>
  <si>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</si>
  <si>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</si>
  <si>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</si>
  <si>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</si>
  <si>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</si>
  <si>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</si>
  <si>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</si>
  <si>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</si>
  <si>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</si>
  <si>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</si>
  <si>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</si>
  <si>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</si>
  <si>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</si>
  <si>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</si>
  <si>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</si>
  <si>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</si>
  <si>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</si>
  <si>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</si>
  <si>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</si>
  <si>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</si>
  <si>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</si>
  <si>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</si>
  <si>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</si>
  <si>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</si>
  <si>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</si>
  <si>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</si>
  <si>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</si>
  <si>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</si>
  <si>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</si>
  <si>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</si>
  <si>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</si>
  <si>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</si>
  <si>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</si>
  <si>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</si>
  <si>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</si>
  <si>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</si>
  <si>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</si>
  <si>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</si>
  <si>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</si>
  <si>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</si>
  <si>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</si>
  <si>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</si>
  <si>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</si>
  <si>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</si>
  <si>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</si>
  <si>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</si>
  <si>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</si>
  <si>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</si>
  <si>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</si>
  <si>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</si>
  <si>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</si>
  <si>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</si>
  <si>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</si>
  <si>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</si>
  <si>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</si>
  <si>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</si>
  <si>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</si>
  <si>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</si>
  <si>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</si>
  <si>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</si>
  <si>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</si>
  <si>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</si>
  <si>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</si>
  <si>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</si>
  <si>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</si>
  <si>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</si>
  <si>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</si>
  <si>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</si>
  <si>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</si>
  <si>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</si>
  <si>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</si>
  <si>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</si>
  <si>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</si>
  <si>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</si>
  <si>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</si>
  <si>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</si>
  <si>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</si>
  <si>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</si>
  <si>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</si>
  <si>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</si>
  <si>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</si>
  <si>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</si>
  <si>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</si>
  <si>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</si>
  <si>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</si>
  <si>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</si>
  <si>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</si>
  <si>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</si>
  <si>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</si>
  <si>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</si>
  <si>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</si>
  <si>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</si>
  <si>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</si>
  <si>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</si>
  <si>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</si>
  <si>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</si>
  <si>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</si>
  <si>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</si>
  <si>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</si>
  <si>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</si>
  <si>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</si>
  <si>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</si>
  <si>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</si>
  <si>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</si>
  <si>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</si>
  <si>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</si>
  <si>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</si>
  <si>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</si>
  <si>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</si>
  <si>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</si>
  <si>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</si>
  <si>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</si>
  <si>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</si>
  <si>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</si>
  <si>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</si>
  <si>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</si>
  <si>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</si>
  <si>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</si>
  <si>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</si>
  <si>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</si>
  <si>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</si>
  <si>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</si>
  <si>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</si>
  <si>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</si>
  <si>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</si>
  <si>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</si>
  <si>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</si>
  <si>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</si>
  <si>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</si>
  <si>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</si>
  <si>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</si>
  <si>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</si>
  <si>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</si>
  <si>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</si>
  <si>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</si>
  <si>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</si>
  <si>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</si>
  <si>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</si>
  <si>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</si>
  <si>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</si>
  <si>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</si>
  <si>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</si>
  <si>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</si>
  <si>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</si>
  <si>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</si>
  <si>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</si>
  <si>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</si>
  <si>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</si>
  <si>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</si>
  <si>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</si>
  <si>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</si>
  <si>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</si>
  <si>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</si>
  <si>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</si>
  <si>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</si>
  <si>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</si>
  <si>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</si>
  <si>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</si>
  <si>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</si>
  <si>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</si>
  <si>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</si>
  <si>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</si>
  <si>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</si>
  <si>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</si>
  <si>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</si>
  <si>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</si>
  <si>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</si>
  <si>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</si>
  <si>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</si>
  <si>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</si>
  <si>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</si>
  <si>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</si>
  <si>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</si>
  <si>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</si>
  <si>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</si>
  <si>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</si>
  <si>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</si>
  <si>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</si>
  <si>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</si>
  <si>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</si>
  <si>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</si>
  <si>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</si>
  <si>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</si>
  <si>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</si>
  <si>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</si>
  <si>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</si>
  <si>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</si>
  <si>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</si>
  <si>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</si>
  <si>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</si>
  <si>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</si>
  <si>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</si>
  <si>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</si>
  <si>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</si>
  <si>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</si>
  <si>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</si>
  <si>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</si>
  <si>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</si>
  <si>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</si>
  <si>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</si>
  <si>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</si>
  <si>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</si>
  <si>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</si>
  <si>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</si>
  <si>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</si>
  <si>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</si>
  <si>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</si>
  <si>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</si>
  <si>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</si>
  <si>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</si>
  <si>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</si>
  <si>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</si>
  <si>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</si>
  <si>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</si>
  <si>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</si>
  <si>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</si>
  <si>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</si>
  <si>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</si>
  <si>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</si>
  <si>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</si>
  <si>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</si>
  <si>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</si>
  <si>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</si>
  <si>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</si>
  <si>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</si>
  <si>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</si>
  <si>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</si>
  <si>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</si>
  <si>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</si>
  <si>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</si>
  <si>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</si>
  <si>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</si>
  <si>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</si>
  <si>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</si>
  <si>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</si>
  <si>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</si>
  <si>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</si>
  <si>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</si>
  <si>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</si>
  <si>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</si>
  <si>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</si>
  <si>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</si>
  <si>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</si>
  <si>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</si>
  <si>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</si>
  <si>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</si>
  <si>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</si>
  <si>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</si>
  <si>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</si>
  <si>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</si>
  <si>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</si>
  <si>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</si>
  <si>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</si>
  <si>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</si>
  <si>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</si>
  <si>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</si>
  <si>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</si>
  <si>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</si>
  <si>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</si>
  <si>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</si>
  <si>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</si>
  <si>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</si>
  <si>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</si>
  <si>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</si>
  <si>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</si>
  <si>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</si>
  <si>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</si>
  <si>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</si>
  <si>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</si>
  <si>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</si>
  <si>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</si>
  <si>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</si>
  <si>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</si>
  <si>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</si>
  <si>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</si>
  <si>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</si>
  <si>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</si>
  <si>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</si>
  <si>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</si>
  <si>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</si>
  <si>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</si>
  <si>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</si>
  <si>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</si>
  <si>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</si>
  <si>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</si>
  <si>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</si>
  <si>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</si>
  <si>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</si>
  <si>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</si>
  <si>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</si>
  <si>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</si>
  <si>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</si>
  <si>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</si>
  <si>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</si>
  <si>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</si>
  <si>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</si>
  <si>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</si>
  <si>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</si>
  <si>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</si>
  <si>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</si>
  <si>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</si>
  <si>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</si>
  <si>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</si>
  <si>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</si>
  <si>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</si>
  <si>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</si>
  <si>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</si>
  <si>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</si>
  <si>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</si>
  <si>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</si>
  <si>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</si>
  <si>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</si>
  <si>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</si>
  <si>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</si>
  <si>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</si>
  <si>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</si>
  <si>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</si>
  <si>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</si>
  <si>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</si>
  <si>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</si>
  <si>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</si>
  <si>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</si>
  <si>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</si>
  <si>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</si>
  <si>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</si>
  <si>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</si>
  <si>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</si>
  <si>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</si>
  <si>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</si>
  <si>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</si>
  <si>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</si>
  <si>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</si>
  <si>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</si>
  <si>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</si>
  <si>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</si>
  <si>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</si>
  <si>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</si>
  <si>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</si>
  <si>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</si>
  <si>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</si>
  <si>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</si>
  <si>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</si>
  <si>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</si>
  <si>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</si>
  <si>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</si>
  <si>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</si>
  <si>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</si>
  <si>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</si>
  <si>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</si>
  <si>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</si>
  <si>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</si>
  <si>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</si>
  <si>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</si>
  <si>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</si>
  <si>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</si>
  <si>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</si>
  <si>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</si>
  <si>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</si>
  <si>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</si>
  <si>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</si>
  <si>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</si>
  <si>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</si>
  <si>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</si>
  <si>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</si>
  <si>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</si>
  <si>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</si>
  <si>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</si>
  <si>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</si>
  <si>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</si>
  <si>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</si>
  <si>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</si>
  <si>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</si>
  <si>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</si>
  <si>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</si>
  <si>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</si>
  <si>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</si>
  <si>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</si>
  <si>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</si>
  <si>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</si>
  <si>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</si>
  <si>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</si>
  <si>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</si>
  <si>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</si>
  <si>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</si>
  <si>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</si>
  <si>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</si>
  <si>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</si>
  <si>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</si>
  <si>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</si>
  <si>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</si>
  <si>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</si>
  <si>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</si>
  <si>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</si>
  <si>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</si>
  <si>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</si>
  <si>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</si>
  <si>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</si>
  <si>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</si>
  <si>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</si>
  <si>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</si>
  <si>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</si>
  <si>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</si>
  <si>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</si>
  <si>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</si>
  <si>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</si>
  <si>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</si>
  <si>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</si>
  <si>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</si>
  <si>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</si>
  <si>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</si>
  <si>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</si>
  <si>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</si>
  <si>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</si>
  <si>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</si>
  <si>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</si>
  <si>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</si>
  <si>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</si>
  <si>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</si>
  <si>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</si>
  <si>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</si>
  <si>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</si>
  <si>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</si>
  <si>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</si>
  <si>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</si>
  <si>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</si>
  <si>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</si>
  <si>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</si>
  <si>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</si>
  <si>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</si>
  <si>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</si>
  <si>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</si>
  <si>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</si>
  <si>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</si>
  <si>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</si>
  <si>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</si>
  <si>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</si>
  <si>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</si>
  <si>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</si>
  <si>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</si>
  <si>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</si>
  <si>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</si>
  <si>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</si>
  <si>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</si>
  <si>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</si>
  <si>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</si>
  <si>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</si>
  <si>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</si>
  <si>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</si>
  <si>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</si>
  <si>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</si>
  <si>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</si>
  <si>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</si>
  <si>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</si>
  <si>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</si>
  <si>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</si>
  <si>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</si>
  <si>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</si>
  <si>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</si>
  <si>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</si>
  <si>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</si>
  <si>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</si>
  <si>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</si>
  <si>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</si>
  <si>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</si>
  <si>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</si>
  <si>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</si>
  <si>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</si>
  <si>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</si>
  <si>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</si>
  <si>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</si>
  <si>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</si>
  <si>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</si>
  <si>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</si>
  <si>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</si>
  <si>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</si>
  <si>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</si>
  <si>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</si>
  <si>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</si>
  <si>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</si>
  <si>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</si>
  <si>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</si>
  <si>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</si>
  <si>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</si>
  <si>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</si>
  <si>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</si>
  <si>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</si>
  <si>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</si>
  <si>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</si>
  <si>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</si>
  <si>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</si>
  <si>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</si>
  <si>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</si>
  <si>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</si>
  <si>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</si>
  <si>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</si>
  <si>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</si>
  <si>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</si>
  <si>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</si>
  <si>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</si>
  <si>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</si>
  <si>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</si>
  <si>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</si>
  <si>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</si>
  <si>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</si>
  <si>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</si>
  <si>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</si>
  <si>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</si>
  <si>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</si>
  <si>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</si>
  <si>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</si>
  <si>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</si>
  <si>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</si>
  <si>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</si>
  <si>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</si>
  <si>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</si>
  <si>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</si>
  <si>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</si>
  <si>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</si>
  <si>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</si>
  <si>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</si>
  <si>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</si>
  <si>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</si>
  <si>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</si>
  <si>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</si>
  <si>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</si>
  <si>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</si>
  <si>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</si>
  <si>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</si>
  <si>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</si>
  <si>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</si>
  <si>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</si>
  <si>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</si>
  <si>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</si>
  <si>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</si>
  <si>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</si>
  <si>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</si>
  <si>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</si>
  <si>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</si>
  <si>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</si>
  <si>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</si>
  <si>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</si>
  <si>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</si>
  <si>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</si>
  <si>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</si>
  <si>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</si>
  <si>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</si>
  <si>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</si>
  <si>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</si>
  <si>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</si>
  <si>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</si>
  <si>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</si>
  <si>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</si>
  <si>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</si>
  <si>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</si>
  <si>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</si>
  <si>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</si>
  <si>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</si>
  <si>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</si>
  <si>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</si>
  <si>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</si>
  <si>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</si>
  <si>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</si>
  <si>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</si>
  <si>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</si>
  <si>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</si>
  <si>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</si>
  <si>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</si>
  <si>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</si>
  <si>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</si>
  <si>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</si>
  <si>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</si>
  <si>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</si>
  <si>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</si>
  <si>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</si>
  <si>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</si>
  <si>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</si>
  <si>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</si>
  <si>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</si>
  <si>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</si>
  <si>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</si>
  <si>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</si>
  <si>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</si>
  <si>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</si>
  <si>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</si>
  <si>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</si>
  <si>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</si>
  <si>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</si>
  <si>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</si>
  <si>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</si>
  <si>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</si>
  <si>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</si>
  <si>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</si>
  <si>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</si>
  <si>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</si>
  <si>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</si>
  <si>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</si>
  <si>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</si>
  <si>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</si>
  <si>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</si>
  <si>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</si>
  <si>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</si>
  <si>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</si>
  <si>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</si>
  <si>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</si>
  <si>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</si>
  <si>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</si>
  <si>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</si>
  <si>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</si>
  <si>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</si>
  <si>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</si>
  <si>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</si>
  <si>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</si>
  <si>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</si>
  <si>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</si>
  <si>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</si>
  <si>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</si>
  <si>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</si>
  <si>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</si>
  <si>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</si>
  <si>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</si>
  <si>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</si>
  <si>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</si>
  <si>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</si>
  <si>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</si>
  <si>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</si>
  <si>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</si>
  <si>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</si>
  <si>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</si>
  <si>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</si>
  <si>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</si>
  <si>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</si>
  <si>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</si>
  <si>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</si>
  <si>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</si>
  <si>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</si>
  <si>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</si>
  <si>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</si>
  <si>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</si>
  <si>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</si>
  <si>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</si>
  <si>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</si>
  <si>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</si>
  <si>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</si>
  <si>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</si>
  <si>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</si>
  <si>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</si>
  <si>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</si>
  <si>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</si>
  <si>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</si>
  <si>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</si>
  <si>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</si>
  <si>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</si>
  <si>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</si>
  <si>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</si>
  <si>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</si>
  <si>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</si>
  <si>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</si>
  <si>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</si>
  <si>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</si>
  <si>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</si>
  <si>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</si>
  <si>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</si>
  <si>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</si>
  <si>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</si>
  <si>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</si>
  <si>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</si>
  <si>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</si>
  <si>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</si>
  <si>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</si>
  <si>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</si>
  <si>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</si>
  <si>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</si>
  <si>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</si>
  <si>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</si>
  <si>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</si>
  <si>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</si>
  <si>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</si>
  <si>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</si>
  <si>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</si>
  <si>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</si>
  <si>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</si>
  <si>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</si>
  <si>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</si>
  <si>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</si>
  <si>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</si>
  <si>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</si>
  <si>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</si>
  <si>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</si>
  <si>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</si>
  <si>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</si>
  <si>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</si>
  <si>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</si>
  <si>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</si>
  <si>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</si>
  <si>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</si>
  <si>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</si>
  <si>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</si>
  <si>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</si>
  <si>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</si>
  <si>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</si>
  <si>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</si>
  <si>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</si>
  <si>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</si>
  <si>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</si>
  <si>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</si>
  <si>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</si>
  <si>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</si>
  <si>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</si>
  <si>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</si>
  <si>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</si>
  <si>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</si>
  <si>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</si>
  <si>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</si>
  <si>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</si>
  <si>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</si>
  <si>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</si>
  <si>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</si>
  <si>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</si>
  <si>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</si>
  <si>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</si>
  <si>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</si>
  <si>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</si>
  <si>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</si>
  <si>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</si>
  <si>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</si>
  <si>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</si>
  <si>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</si>
  <si>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</si>
  <si>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</si>
  <si>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</si>
  <si>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</si>
  <si>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</si>
  <si>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</si>
  <si>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</si>
  <si>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</si>
  <si>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</si>
  <si>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</si>
  <si>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</si>
  <si>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</si>
  <si>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</si>
  <si>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</si>
  <si>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</si>
  <si>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</si>
  <si>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</si>
  <si>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</si>
  <si>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</si>
  <si>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</si>
  <si>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</si>
  <si>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</si>
  <si>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</si>
  <si>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</si>
  <si>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</si>
  <si>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</si>
  <si>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</si>
  <si>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</si>
  <si>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</si>
  <si>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</si>
  <si>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</si>
  <si>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</si>
  <si>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</si>
  <si>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</si>
  <si>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</si>
  <si>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</si>
  <si>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</si>
  <si>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</si>
  <si>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</si>
  <si>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</si>
  <si>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</si>
  <si>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</si>
  <si>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</si>
  <si>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</si>
  <si>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</si>
  <si>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</si>
  <si>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</si>
  <si>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</si>
  <si>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</si>
  <si>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</si>
  <si>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</si>
  <si>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</si>
  <si>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</si>
  <si>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</si>
  <si>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</si>
  <si>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</si>
  <si>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</si>
  <si>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</si>
  <si>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</si>
  <si>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</si>
  <si>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</si>
  <si>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</si>
  <si>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</si>
  <si>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</si>
  <si>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</si>
  <si>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</si>
  <si>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</si>
  <si>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</si>
  <si>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</si>
  <si>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</si>
  <si>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</si>
  <si>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</si>
  <si>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</si>
  <si>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</si>
  <si>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</si>
  <si>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</si>
  <si>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</si>
  <si>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</si>
  <si>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</si>
  <si>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</si>
  <si>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</si>
  <si>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</si>
  <si>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</si>
  <si>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</si>
  <si>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</si>
  <si>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</si>
  <si>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</si>
  <si>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</si>
  <si>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</si>
  <si>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</si>
  <si>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</si>
  <si>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</si>
  <si>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</si>
  <si>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</si>
  <si>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</si>
  <si>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</si>
  <si>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</si>
  <si>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</si>
  <si>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</si>
  <si>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</si>
  <si>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</si>
  <si>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</si>
  <si>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</si>
  <si>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</si>
  <si>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</si>
  <si>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</si>
  <si>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</si>
  <si>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</si>
  <si>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</si>
  <si>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</si>
  <si>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</si>
  <si>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</si>
  <si>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</si>
  <si>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</si>
  <si>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</si>
  <si>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</si>
  <si>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</si>
  <si>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</si>
  <si>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</si>
  <si>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</si>
  <si>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</si>
  <si>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</si>
  <si>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</si>
  <si>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</si>
  <si>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</si>
  <si>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</si>
  <si>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</si>
  <si>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</si>
  <si>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</si>
  <si>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</si>
  <si>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</si>
  <si>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</si>
  <si>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</si>
  <si>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</si>
  <si>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</si>
  <si>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</si>
  <si>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</si>
  <si>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</si>
  <si>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</si>
  <si>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</si>
  <si>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</si>
  <si>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</si>
  <si>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</si>
  <si>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</si>
  <si>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</si>
  <si>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</si>
  <si>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</si>
  <si>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</si>
  <si>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</si>
  <si>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</si>
  <si>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</si>
  <si>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</si>
  <si>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</si>
  <si>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</si>
  <si>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</si>
  <si>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</si>
  <si>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</si>
  <si>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</si>
  <si>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</si>
  <si>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</si>
  <si>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</si>
  <si>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</si>
  <si>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</si>
  <si>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</si>
  <si>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</si>
  <si>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</si>
  <si>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</si>
  <si>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</si>
  <si>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</si>
  <si>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</si>
  <si>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</si>
  <si>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</si>
  <si>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</si>
  <si>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</si>
  <si>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</si>
  <si>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</si>
  <si>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</si>
  <si>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</si>
  <si>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</si>
  <si>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</si>
  <si>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</si>
  <si>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</si>
  <si>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</si>
  <si>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</si>
  <si>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</si>
  <si>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</si>
  <si>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</si>
  <si>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</si>
  <si>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</si>
  <si>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</si>
  <si>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</si>
  <si>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</si>
  <si>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</si>
  <si>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</si>
  <si>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</si>
  <si>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</si>
  <si>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</si>
  <si>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</si>
  <si>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</si>
  <si>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</si>
  <si>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</si>
  <si>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</si>
  <si>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</si>
  <si>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</si>
  <si>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</si>
  <si>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</si>
  <si>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</si>
  <si>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</si>
  <si>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</si>
  <si>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</si>
  <si>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</si>
  <si>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</si>
  <si>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</si>
  <si>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</si>
  <si>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</si>
  <si>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</si>
  <si>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</si>
  <si>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</si>
  <si>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</si>
  <si>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</si>
  <si>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</si>
  <si>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</si>
  <si>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</si>
  <si>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</si>
  <si>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</si>
  <si>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</si>
  <si>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</si>
  <si>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</si>
  <si>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</si>
  <si>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</si>
  <si>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</si>
  <si>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</si>
  <si>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</si>
  <si>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</si>
  <si>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</si>
  <si>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</si>
  <si>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</si>
  <si>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</si>
  <si>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</si>
  <si>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</si>
  <si>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</si>
  <si>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</si>
  <si>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</si>
  <si>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</si>
  <si>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</si>
  <si>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</si>
  <si>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</si>
  <si>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</si>
  <si>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</si>
  <si>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</si>
  <si>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</si>
  <si>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</si>
  <si>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</si>
  <si>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</si>
  <si>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</si>
  <si>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</si>
  <si>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</si>
  <si>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</si>
  <si>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</si>
  <si>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</si>
  <si>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</si>
  <si>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</si>
  <si>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</si>
  <si>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</si>
  <si>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</si>
  <si>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</si>
  <si>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</si>
  <si>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</si>
  <si>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</si>
  <si>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</si>
  <si>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</si>
  <si>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</si>
  <si>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</si>
  <si>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</si>
  <si>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</si>
  <si>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</si>
  <si>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</si>
  <si>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</si>
  <si>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</si>
  <si>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</si>
  <si>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</si>
  <si>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</si>
  <si>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</si>
  <si>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</si>
  <si>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</si>
  <si>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</si>
  <si>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</si>
  <si>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</si>
  <si>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</si>
  <si>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</si>
  <si>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</si>
  <si>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</si>
  <si>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</si>
  <si>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</si>
  <si>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</si>
  <si>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</si>
  <si>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</si>
  <si>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</si>
  <si>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</si>
  <si>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</si>
  <si>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</si>
  <si>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</si>
  <si>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</si>
  <si>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</si>
  <si>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</si>
  <si>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</si>
  <si>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</si>
  <si>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</si>
  <si>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</si>
  <si>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</si>
  <si>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</si>
  <si>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</si>
  <si>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</si>
  <si>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</si>
  <si>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</si>
  <si>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</si>
  <si>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</si>
  <si>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</si>
  <si>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</si>
  <si>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</si>
  <si>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</si>
  <si>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</si>
  <si>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</si>
  <si>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</si>
  <si>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</si>
  <si>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</si>
  <si>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</si>
  <si>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</si>
  <si>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</si>
  <si>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</si>
  <si>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</si>
  <si>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</si>
  <si>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</si>
  <si>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</si>
  <si>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</si>
  <si>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</si>
  <si>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</si>
  <si>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</si>
  <si>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</si>
  <si>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</si>
  <si>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</si>
  <si>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</si>
  <si>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</si>
  <si>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</si>
  <si>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</si>
  <si>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</si>
  <si>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</si>
  <si>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</si>
  <si>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</si>
  <si>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</si>
  <si>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</si>
  <si>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</si>
  <si>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</si>
  <si>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</si>
  <si>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</si>
  <si>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</si>
  <si>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</si>
  <si>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</si>
  <si>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</si>
  <si>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</si>
  <si>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</si>
  <si>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</si>
  <si>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</si>
  <si>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</si>
  <si>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</si>
  <si>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</si>
  <si>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</si>
  <si>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</si>
  <si>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</si>
  <si>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</si>
  <si>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</si>
  <si>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</si>
  <si>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</si>
  <si>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</si>
  <si>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</si>
  <si>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</si>
  <si>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</si>
  <si>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</si>
  <si>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</si>
  <si>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</si>
  <si>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</si>
  <si>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</si>
  <si>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</si>
  <si>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</si>
  <si>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</si>
  <si>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</si>
  <si>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</si>
  <si>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</si>
  <si>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</si>
  <si>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</si>
  <si>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</si>
  <si>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</si>
  <si>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</si>
  <si>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</si>
  <si>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</si>
  <si>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</si>
  <si>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</si>
  <si>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</si>
  <si>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</si>
  <si>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</si>
  <si>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</si>
  <si>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</si>
  <si>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</si>
  <si>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</si>
  <si>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</si>
  <si>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</si>
  <si>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</si>
  <si>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</si>
  <si>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</si>
  <si>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</si>
  <si>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</si>
  <si>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</si>
  <si>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</si>
  <si>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</si>
  <si>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</si>
  <si>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</si>
  <si>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</si>
  <si>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</si>
  <si>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</si>
  <si>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</si>
  <si>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</si>
  <si>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</si>
  <si>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</si>
  <si>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</si>
  <si>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</si>
  <si>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</si>
  <si>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</si>
  <si>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</si>
  <si>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</si>
  <si>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</si>
  <si>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</si>
  <si>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</si>
  <si>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</si>
  <si>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</si>
  <si>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</si>
  <si>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</si>
  <si>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</si>
  <si>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</si>
  <si>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</si>
  <si>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</si>
  <si>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</si>
  <si>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</si>
  <si>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</si>
  <si>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</si>
  <si>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</si>
  <si>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</si>
  <si>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</si>
  <si>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</si>
  <si>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</si>
  <si>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</si>
  <si>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</si>
  <si>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</si>
  <si>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</si>
  <si>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</si>
  <si>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</si>
  <si>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</si>
  <si>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</si>
  <si>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</si>
  <si>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</si>
  <si>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</si>
  <si>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</si>
  <si>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</si>
  <si>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</si>
  <si>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</si>
  <si>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</si>
  <si>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</si>
  <si>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</si>
  <si>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</si>
  <si>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</si>
  <si>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</si>
  <si>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</si>
  <si>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</si>
  <si>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 xml:space="preserve">NO PCM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</si>
  <si>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</si>
  <si>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</si>
  <si>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</si>
  <si>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</si>
  <si>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</si>
  <si>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</si>
  <si>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</si>
  <si>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</si>
  <si>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</si>
  <si>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PCM-20251023-00001988</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</si>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</sst>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0" totalsRowShown="0" headerRowDxfId="31" dataDxfId="30" headerRowBorderDxfId="28" tableBorderDxfId="29">
  <autoFilter ref="A1:L4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3" totalsRowShown="0" headerRowDxfId="15" dataDxfId="14" headerRowBorderDxfId="12" tableBorderDxfId="13">
  <autoFilter ref="A1:L15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290.94014502314531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10.445156597219466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45953.888570949071</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45953.888570949071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45953.888570949071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45953.888570949071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45953.888570949071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45953.888570949071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45953.888570949071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45953.888570949071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45953.888570949071</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45953.888570949071</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45953.888570949071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45953.888570949071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45953.888570949071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45953.888570949071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45953.888570949071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45953.888570949071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45953.888570949071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45953.888570949071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45953.888570949071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45953.888570949071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45953.888570949071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45953.888570949071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45953.888570949071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45953.888570949071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45953.888570949071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45953.888570949071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45953.888570949071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45953.888570949071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45953.888570949071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45953.888570949071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45953.888570949071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45953.888570949071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45953.888570949071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45953.888570949071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45953.888570949071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45953.888570949071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45953.888570949071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45953.888570949071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45953.888570949071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45953.888570949071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45953.888570949071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45953.888570949071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45953.888570949071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45953.888570949071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45953.888570949071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45953.888570949071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45953.888570949071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45953.888570949071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45953.888570949071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45953.888570949071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45953.888570949071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45953.888570949071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45953.888570949071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45953.888570949071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45953.888570949071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45953.888570949071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45953.888570949071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45953.888570949071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45953.888570949071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45953.888570949071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45953.888570949071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45953.888570949071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45953.888570949071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45953.888570949071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45953.888570949071</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45953.888570949071</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128.88873298610997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9.3927954861064791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45953.888570949071</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45953.888570949071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45953.888570949071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45953.888570949071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45953.888570949071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45953.888570949071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45953.888570949071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45953.888570949071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45953.888570949071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45953.888570949071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45953.888570949071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45953.888570949071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45953.888570949071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45953.888570949071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45953.888570949071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45953.888570949071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45953.888570949071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45953.888570949071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45953.888570949071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45953.888570949071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45953.888570949071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45953.888570949071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45953.888570949071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45953.888570949071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45953.888570949071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45953.888570949071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45953.888570949071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45953.888570949071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45953.888570949071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45953.888570949071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45953.888570949071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45953.888570949071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45953.888570949071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45953.888570949071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45953.888570949071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45953.888570949071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45953.888570949071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45953.888570949071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45953.888570949071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45953.888570949071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45953.888570949071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45953.888570949071</v>
      </c>
      <c r="H7" s="22"/>
      <c r="I7" s="19" t="s">
        <v>39086</v>
      </c>
      <c r="J7" s="18" t="str">
        <f>IFERROR(VLOOKUP(D7,DB!A:G,7,0),"")</f>
        <v/>
      </c>
      <c r="K7" s="47"/>
      <c r="L7" s="23" t="str">
        <f>IFERROR(VLOOKUP(D7,DB!A:I,9,0),"")</f>
        <v/>
      </c>
    </row>
    <row r="8" spans="1:13" ht="15" customHeight="1">
      <c r="A8" s="19"/>
      <c r="B8" s="64" t="str">
        <f>IFERROR(VLOOKUP(D8,DB!A:K,11,0),"")</f>
        <v/>
      </c>
      <c r="C8" s="18"/>
      <c r="D8" s="18"/>
      <c r="E8" s="18"/>
      <c r="F8" s="20"/>
      <c r="G8" s="21">
        <f t="shared" ca="1" si="0"/>
        <v>45953.888570949071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45953.888570949071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45953.888570949071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45953.888570949071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45953.888570949071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45953.888570949071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45953.888570949071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45953.888570949071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45953.888570949071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45953.888570949071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45953.888570949071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45953.888570949071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45953.888570949071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45953.888570949071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45953.888570949071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45953.888570949071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45953.888570949071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45953.888570949071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45953.888570949071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45953.888570949071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45953.888570949071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45953.888570949071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45953.888570949071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45953.888570949071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45953.888570949071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45953.888570949071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45953.888570949071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45953.888570949071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45953.888570949071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45953.888570949071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45953.888570949071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45953.888570949071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45953.888570949071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45953.888570949071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45953.888570949071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45953.888570949071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45953.888570949071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45953.888570949071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45953.888570949071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45953.888570949071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45953.888570949071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45953.888570949071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45953.888570949071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45953.888570949071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45953.888570949071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45953.888570949071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45953.888570949071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45953.888570949071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45953.888570949071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45953.888570949071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45953.888570949071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45953.888570949071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45953.888570949071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45953.888570949071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45953.888570949071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45953.888570949071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45953.888570949071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45953.888570949071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45953.888570949071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45953.888570949071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45953.888570949071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45953.888570949071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45953.888570949071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45953.888570949071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45953.888570949071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45953.888570949071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45953.888570949071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45953.888570949071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45953.888570949071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45953.888570949071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45953.888570949071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45953.888570949071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45953.888570949071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45953.888570949071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45953.888570949071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45953.888570949071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45953.888570949071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45953.888570949071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45953.888570949071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45953.888570949071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45953.888570949071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45953.888570949071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45953.888570949071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45953.888570949071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45953.888570949071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45953.888570949071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45953.888570949071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45953.888570949071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45953.888570949071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45953.888570949071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45953.888570949071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45953.888570949071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45953.888570949071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45953.888570949071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45953.888570949071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45953.888570949071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45953.888570949071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45953.888570949071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45953.888570949071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45953.888570949071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45953.888570949071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45953.888570949071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45953.888570949071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45953.888570949071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45953.888570949071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45953.888570949071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45953.888570949071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45953.888570949071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45953.888570949071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45953.888570949071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45953.888570949071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45953.888570949071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45953.888570949071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45953.888570949071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45953.888570949071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45953.888570949071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45953.888570949071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45953.888570949071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45953.888570949071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45953.888570949071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45953.888570949071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45953.888570949071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45953.888570949071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45953.888570949071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45953.888570949071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45953.888570949071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45953.888570949071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45953.888570949071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45953.888570949071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45953.888570949071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45953.888570949071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45953.888570949071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45953.888570949071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45953.888570949071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45953.888570949071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45953.888570949071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45953.888570949071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45953.888570949071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45953.888570949071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45953.888570949071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45953.888570949071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45953.888570949071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45953.888570949071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45953.888570949071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45953.888570949071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45953.888570949071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45953.888570949071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45953.888570949071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45953.888570949071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45953.888570949071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45953.888570949071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45953.888570949071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45953.888570949071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45953.888570949071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45953.888570949071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45953.888570949071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45953.888570949071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45953.888570949071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45953.888570949071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45953.888570949071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45953.888570949071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45953.888570949071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45953.888570949071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45953.888570949071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45953.888570949071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45953.888570949071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45953.888570949071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45953.888570949071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45953.888570949071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45953.888570949071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45953.888570949071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45953.888570949071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45953.888570949071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45953.888570949071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45953.888570949071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45953.888570949071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45953.888570949071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45953.888570949071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45953.888570949071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45953.888570949071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45953.888570949071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45953.888570949071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45953.888570949071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45953.888570949071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45953.888570949071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45953.888570949071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45953.888570949071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45953.888570949071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45953.888570949071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45953.888570949071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45953.888570949071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45953.888570949071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45953.888570949071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45953.888570949071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45953.888570949071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45953.888570949071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45953.888570949071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45953.888570949071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45953.888570949071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45953.888570949071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45953.888570949071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45953.888570949071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45953.888570949071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45953.888570949071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45953.888570949071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45953.888570949071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45953.888570949071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45953.888570949071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45953.888570949071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45953.888570949071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45953.888570949071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45953.888570949071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45953.888570949071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45953.888570949071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45953.888570949071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45953.888570949071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45953.888570949071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45953.888570949071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45953.888570949071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45953.888570949071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45953.888570949071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45953.888570949071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45953.888570949071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45953.888570949071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45953.888570949071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45953.888570949071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45953.888570949071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45953.888570949071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45953.888570949071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45953.888570949071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45953.888570949071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45953.888570949071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45953.888570949071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45953.888570949071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45953.888570949071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45953.888570949071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45953.888570949071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45953.888570949071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45953.888570949071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45953.888570949071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45953.888570949071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45953.888570949071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45953.888570949071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45953.888570949071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45953.888570949071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45953.888570949071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45953.888570949071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45953.888570949071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45953.888570949071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45953.888570949071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45953.888570949071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45953.888570949071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45953.888570949071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45953.888570949071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45953.888570949071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45953.888570949071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45953.888570949071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45953.888570949071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45953.888570949071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45953.888570949071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45953.888570949071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45953.888570949071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45953.888570949071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45953.888570949071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45953.888570949071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45953.888570949071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45953.888570949071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45953.888570949071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45953.888570949071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45953.888570949071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45953.888570949071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45953.888570949071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45953.888570949071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45953.888570949071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45953.888570949071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45953.888570949071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45953.888570949071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45953.888570949071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45953.888570949071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45953.888570949071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45953.888570949071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45953.888570949071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45953.888570949071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45953.888570949071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45953.888570949071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45953.888570949071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45953.888570949071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45953.888570949071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45953.888570949071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45953.888570949071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45953.888570949071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45953.888570949071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45953.888570949071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45953.888570949071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45953.888570949071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45953.888570949071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45953.888570949071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45953.888570949071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45953.888570949071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45953.888570949071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45953.888570949071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45953.888570949071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45953.888570949071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45953.888570949071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45953.888570949071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45953.888570949071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45953.888570949071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45953.888570949071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45953.888570949071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45953.888570949071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45953.888570949071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45953.888570949071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45953.888570949071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45953.888570949071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45953.888570949071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45953.888570949071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45953.888570949071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45953.888570949071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45953.888570949071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45953.888570949071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45953.888570949071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45953.888570949071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45953.888570949071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45953.888570949071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45953.888570949071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45953.888570949071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45953.888570949071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45953.888570949071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45953.888570949071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45953.888570949071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45953.888570949071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45953.888570949071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45953.888570949071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45953.888570949071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45953.888570949071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45953.888570949071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45953.888570949071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45953.888570949071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45953.888570949071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45953.888570949071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45953.888570949071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45953.888570949071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45953.888570949071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45953.888570949071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45953.888570949071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45953.888570949071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45953.888570949071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45953.888570949071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45953.888570949071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45953.888570949071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45953.888570949071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45953.888570949071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45953.888570949071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45953.888570949071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45953.888570949071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45953.888570949071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45953.888570949071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45953.888570949071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45953.888570949071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45953.888570949071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45953.888570949071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45953.888570949071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45953.888570949071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45953.888570949071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45953.888570949071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45953.888570949071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45953.888570949071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45953.888570949071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45953.888570949071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45953.888570949071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45953.888570949071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45953.888570949071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45953.888570949071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45953.888570949071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45953.888570949071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45953.888570949071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45953.888570949071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45953.888570949071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45953.888570949071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45953.888570949071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45953.888570949071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45953.888570949071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45953.888570949071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45953.888570949071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45953.888570949071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45953.888570949071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45953.888570949071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45953.888570949071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45953.888570949071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45953.888570949071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45953.888570949071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45953.888570949071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45953.888570949071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45953.888570949071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45953.888570949071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45953.888570949071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45953.888570949071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45953.888570949071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45953.888570949071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45953.888570949071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45953.888570949071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45953.888570949071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45953.888570949071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45953.888570949071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45953.888570949071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45953.888570949071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45953.888570949071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45953.888570949071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45953.888570949071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45953.888570949071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45953.888570949071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45953.888570949071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45953.888570949071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45953.888570949071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45953.888570949071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45953.888570949071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45953.888570949071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45953.888570949071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45953.888570949071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45953.888570949071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45953.888570949071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45953.888570949071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45953.888570949071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45953.888570949071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45953.888570949071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45953.888570949071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45953.888570949071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45953.888570949071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45953.888570949071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45953.888570949071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45953.888570949071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45953.888570949071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45953.888570949071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45953.888570949071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45953.888570949071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45953.888570949071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45953.888570949071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45953.888570949071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45953.888570949071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45953.888570949071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45953.888570949071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45953.888570949071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45953.888570949071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45953.888570949071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45953.888570949071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45953.888570949071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45953.888570949071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45953.888570949071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45953.888570949071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45953.888570949071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45953.888570949071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45953.888570949071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45953.888570949071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45953.888570949071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45953.888570949071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45953.888570949071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45953.888570949071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45953.888570949071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45953.888570949071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45953.888570949071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45953.888570949071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45953.888570949071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45953.888570949071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45953.888570949071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45953.888570949071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45953.888570949071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45953.888570949071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45953.888570949071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45953.888570949071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45953.888570949071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45953.888570949071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45953.888570949071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45953.888570949071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45953.888570949071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45953.888570949071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45953.888570949071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45953.888570949071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45953.888570949071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45953.888570949071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45953.888570949071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45953.888570949071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45953.888570949071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45953.888570949071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45953.888570949071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45953.888570949071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45953.888570949071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45953.888570949071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45953.888570949071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45953.888570949071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45953.888570949071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45953.888570949071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45953.888570949071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45953.888570949071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45953.888570949071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45953.888570949071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45953.888570949071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45953.888570949071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45953.888570949071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45953.888570949071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45953.888570949071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45953.888570949071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45953.888570949071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45953.888570949071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45953.888570949071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45953.888570949071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45953.888570949071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45953.888570949071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45953.888570949071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45953.888570949071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45953.888570949071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45953.888570949071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45953.888570949071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45953.888570949071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45953.888570949071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45953.888570949071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45953.888570949071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45953.888570949071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45953.888570949071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45953.888570949071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45953.888570949071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45953.888570949071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45953.888570949071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45953.888570949071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45953.888570949071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45953.888570949071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45953.888570949071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45953.888570949071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45953.888570949071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45953.888570949071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45953.888570949071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45953.888570949071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45953.888570949071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45953.888570949071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45953.888570949071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45953.888570949071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45953.888570949071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45953.888570949071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45953.888570949071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45953.888570949071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45953.888570949071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45953.888570949071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45953.888570949071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45953.888570949071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45953.888570949071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45953.888570949071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45953.888570949071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45953.888570949071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45953.888570949071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45953.888570949071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45953.888570949071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45953.888570949071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45953.888570949071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45953.888570949071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45953.888570949071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45953.888570949071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45953.888570949071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45953.888570949071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45953.888570949071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45953.888570949071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45953.888570949071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45953.888570949071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45953.888570949071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45953.888570949071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45953.888570949071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45953.888570949071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45953.888570949071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45953.888570949071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45953.888570949071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45953.888570949071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45953.888570949071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45953.888570949071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45953.888570949071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45953.888570949071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45953.888570949071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45953.888570949071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45953.888570949071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45953.888570949071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45953.888570949071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45953.888570949071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45953.888570949071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45953.888570949071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45953.888570949071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45953.888570949071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45953.888570949071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45953.888570949071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45953.888570949071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45953.888570949071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45953.888570949071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45953.888570949071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45953.888570949071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45953.888570949071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45953.888570949071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45953.888570949071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45953.888570949071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45953.888570949071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45953.888570949071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45953.888570949071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45953.888570949071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45953.888570949071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45953.888570949071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45953.888570949071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45953.888570949071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45953.888570949071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45953.888570949071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45953.888570949071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45953.888570949071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45953.888570949071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45953.888570949071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45953.888570949071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45953.888570949071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45953.888570949071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45953.888570949071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45953.888570949071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45953.888570949071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45953.888570949071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45953.888570949071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45953.888570949071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45953.888570949071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45953.888570949071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45953.888570949071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45953.888570949071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45953.888570949071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45953.888570949071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45953.888570949071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45953.888570949071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45953.888570949071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45953.888570949071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45953.888570949071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45953.888570949071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45953.888570949071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45953.888570949071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45953.888570949071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45953.888570949071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45953.888570949071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45953.888570949071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45953.888570949071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45953.888570949071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45953.888570949071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45953.888570949071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45953.888570949071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45953.888570949071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45953.888570949071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45953.888570949071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45953.888570949071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45953.888570949071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45953.888570949071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45953.888570949071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45953.888570949071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45953.888570949071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45953.888570949071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45953.888570949071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45953.888570949071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45953.888570949071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45953.888570949071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45953.888570949071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45953.888570949071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45953.888570949071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45953.888570949071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45953.888570949071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45953.888570949071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45953.888570949071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45953.888570949071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45953.888570949071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45953.888570949071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45953.888570949071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45953.888570949071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45953.888570949071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45953.888570949071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45953.888570949071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45953.888570949071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45953.888570949071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45953.888570949071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45953.888570949071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45953.888570949071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45953.888570949071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45953.888570949071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45953.888570949071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45953.888570949071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45953.888570949071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45953.888570949071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45953.888570949071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45953.888570949071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45953.888570949071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45953.888570949071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45953.888570949071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45953.888570949071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45953.888570949071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45953.888570949071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45953.888570949071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45953.888570949071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45953.888570949071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45953.888570949071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45953.888570949071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45953.888570949071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45953.888570949071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45953.888570949071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45953.888570949071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45953.888570949071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45953.888570949071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45953.888570949071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45953.888570949071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45953.888570949071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45953.888570949071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45953.888570949071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45953.888570949071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45953.888570949071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45953.888570949071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45953.888570949071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45953.888570949071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45953.888570949071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45953.888570949071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45953.888570949071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45953.888570949071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45953.888570949071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45953.888570949071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45953.888570949071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45953.888570949071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45953.888570949071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45953.888570949071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45953.888570949071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45953.888570949071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45953.888570949071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45953.888570949071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45953.888570949071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45953.888570949071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45953.888570949071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45953.888570949071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45953.888570949071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45953.888570949071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45953.888570949071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45953.888570949071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45953.888570949071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45953.888570949071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45953.888570949071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45953.888570949071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45953.888570949071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45953.888570949071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45953.888570949071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45953.888570949071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45953.888570949071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45953.888570949071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45953.888570949071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45953.888570949071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45953.888570949071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45953.888570949071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45953.888570949071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45953.888570949071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45953.888570949071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45953.888570949071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45953.888570949071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45953.888570949071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45953.888570949071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45953.888570949071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45953.888570949071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45953.888570949071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45953.888570949071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45953.888570949071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45953.888570949071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45953.888570949071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45953.888570949071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45953.888570949071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45953.888570949071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45953.888570949071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45953.888570949071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45953.888570949071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45953.888570949071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45953.888570949071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45953.888570949071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45953.888570949071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45953.888570949071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45953.888570949071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45953.888570949071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45953.888570949071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45953.888570949071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45953.888570949071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45953.888570949071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45953.888570949071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45953.888570949071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45953.888570949071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45953.888570949071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45953.888570949071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45953.888570949071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45953.888570949071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45953.888570949071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45953.888570949071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45953.888570949071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45953.888570949071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45953.888570949071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45953.888570949071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45953.888570949071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45953.888570949071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45953.888570949071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45953.888570949071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45953.888570949071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45953.888570949071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45953.888570949071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45953.888570949071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45953.888570949071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45953.888570949071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45953.888570949071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45953.888570949071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45953.888570949071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45953.888570949071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45953.888570949071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45953.888570949071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45953.888570949071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45953.888570949071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45953.888570949071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45953.888570949071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45953.888570949071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45953.888570949071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45953.888570949071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45953.888570949071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45953.888570949071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45953.888570949071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45953.888570949071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45953.888570949071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45953.888570949071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45953.888570949071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45953.888570949071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45953.888570949071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45953.888570949071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45953.888570949071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45953.888570949071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45953.888570949071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45953.888570949071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45953.888570949071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45953.888570949071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45953.888570949071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45953.888570949071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45953.888570949071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45953.888570949071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45953.888570949071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45953.888570949071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45953.888570949071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45953.888570949071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45953.888570949071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45953.888570949071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45953.888570949071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45953.888570949071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45953.888570949071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45953.888570949071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45953.888570949071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45953.888570949071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45953.888570949071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45953.888570949071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45953.888570949071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45953.888570949071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45953.888570949071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45953.888570949071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45953.888570949071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45953.888570949071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45953.888570949071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45953.888570949071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45953.888570949071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45953.888570949071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45953.888570949071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45953.888570949071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45953.888570949071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45953.888570949071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45953.888570949071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45953.888570949071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45953.888570949071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45953.888570949071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45953.888570949071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45953.888570949071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45953.888570949071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45953.888570949071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45953.888570949071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45953.888570949071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45953.888570949071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45953.888570949071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45953.888570949071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45953.888570949071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45953.888570949071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45953.888570949071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45953.888570949071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45953.888570949071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45953.888570949071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45953.888570949071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45953.888570949071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45953.888570949071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45953.888570949071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45953.888570949071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45953.888570949071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45953.888570949071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45953.888570949071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45953.888570949071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45953.888570949071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45953.888570949071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45953.888570949071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45953.888570949071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45953.888570949071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45953.888570949071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45953.888570949071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45953.888570949071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45953.888570949071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45953.888570949071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45953.888570949071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45953.888570949071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45953.888570949071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45953.888570949071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45953.888570949071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45953.888570949071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45953.888570949071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45953.888570949071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45953.888570949071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45953.888570949071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45953.888570949071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45953.888570949071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45953.888570949071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45953.888570949071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45953.888570949071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45953.888570949071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45953.888570949071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45953.888570949071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45953.888570949071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45953.888570949071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45953.888570949071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45953.888570949071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45953.888570949071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45953.888570949071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45953.888570949071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45953.888570949071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45953.888570949071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45953.888570949071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45953.888570949071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45953.888570949071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45953.888570949071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45953.888570949071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45953.888570949071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45953.888570949071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45953.888570949071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45953.888570949071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45953.888570949071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45953.888570949071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45953.888570949071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45953.888570949071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45953.888570949071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45953.888570949071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45953.888570949071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45953.888570949071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45953.888570949071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45953.888570949071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45953.888570949071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45953.888570949071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45953.888570949071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45953.888570949071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45953.888570949071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45953.888570949071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45953.888570949071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45953.888570949071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45953.888570949071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45953.888570949071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45953.888570949071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45953.888570949071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45953.888570949071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45953.888570949071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45953.888570949071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45953.888570949071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45953.888570949071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45953.888570949071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45953.888570949071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45953.888570949071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45953.888570949071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45953.888570949071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45953.888570949071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45953.888570949071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45953.888570949071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45953.888570949071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45953.888570949071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45953.888570949071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45953.888570949071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45953.888570949071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45953.888570949071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45953.888570949071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45953.888570949071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45953.888570949071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45953.888570949071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45953.888570949071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45953.888570949071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45953.888570949071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45953.888570949071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45953.888570949071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45953.888570949071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45953.888570949071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45953.888570949071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45953.888570949071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45953.888570949071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45953.888570949071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45953.888570949071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45953.888570949071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45953.888570949071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45953.888570949071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45953.888570949071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45953.888570949071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45953.888570949071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45953.888570949071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45953.888570949071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45953.888570949071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45953.888570949071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45953.888570949071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45953.888570949071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45953.888570949071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45953.888570949071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45953.888570949071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45953.888570949071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45953.888570949071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45953.888570949071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45953.888570949071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45953.888570949071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45953.888570949071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45953.888570949071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45953.888570949071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45953.888570949071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45953.888570949071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45953.888570949071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45953.888570949071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45953.888570949071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45953.888570949071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45953.888570949071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45953.888570949071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45953.888570949071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45953.888570949071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45953.888570949071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45953.888570949071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45953.888570949071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45953.888570949071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45953.888570949071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45953.888570949071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45953.888570949071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45953.888570949071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45953.888570949071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45953.888570949071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45953.888570949071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45953.888570949071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45953.888570949071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45953.888570949071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45953.888570949071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45953.888570949071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45953.888570949071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45953.888570949071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45953.888570949071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45953.888570949071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45953.888570949071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45953.888570949071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45953.888570949071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45953.888570949071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45953.888570949071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45953.888570949071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45953.888570949071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45953.888570949071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45953.888570949071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45953.888570949071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45953.888570949071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45953.888570949071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45953.888570949071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45953.888570949071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45953.888570949071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45953.888570949071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45953.888570949071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45953.888570949071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45953.888570949071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45953.888570949071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45953.888570949071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45953.888570949071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45953.888570949071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45953.888570949071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45953.888570949071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45953.888570949071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45953.888570949071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45953.888570949071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45953.888570949071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45953.888570949071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45953.888570949071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45953.888570949071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45953.888570949071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45953.888570949071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45953.888570949071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45953.888570949071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45953.888570949071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45953.888570949071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45953.888570949071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45953.888570949071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45953.888570949071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45953.888570949071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45953.888570949071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45953.888570949071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45953.888570949071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45953.888570949071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45953.888570949071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45953.888570949071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45953.888570949071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45953.888570949071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45953.888570949071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45953.888570949071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45953.888570949071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45953.888570949071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45953.888570949071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45953.888570949071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45953.888570949071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45953.888570949071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45953.888570949071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45953.888570949071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45953.888570949071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45953.888570949071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45953.888570949071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45953.888570949071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45953.888570949071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45953.888570949071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45953.888570949071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45953.888570949071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45953.888570949071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45953.888570949071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45953.888570949071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45953.888570949071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45953.888570949071</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250.40785335647524</v>
      </c>
      <c r="H2" s="101">
        <v>45703.474768518521</v>
      </c>
      <c r="I2" s="98" t="str">
        <f>IFERROR(VLOOKUP(D2,DB!A:F,6,0),"")</f>
        <v>SCECO</v>
      </c>
      <c r="J2" s="98" t="str">
        <f>IFERROR(VLOOKUP(D2,DB!A:G,7,0),"")</f>
        <v>Dead</v>
      </c>
      <c r="K2" s="103" t="s">
        <v>39088</v>
      </c>
      <c r="L2" s="95" t="str">
        <f>IFERROR(VLOOKUP(D2,DB!A:I,9,0),"")</f>
        <v>Latis</v>
      </c>
    </row>
    <row r="3" spans="1:16" ht="30" customHeight="1">
      <c r="A3" s="121" t="s">
        <v>39089</v>
      </c>
      <c r="B3" s="98" t="str">
        <f>IFERROR(VLOOKUP(D3,DB!A:K,11,0),"")</f>
        <v>R4</v>
      </c>
      <c r="C3" s="122">
        <v>1</v>
      </c>
      <c r="D3" s="95" t="s">
        <v>27420</v>
      </c>
      <c r="E3" s="100" t="s">
        <v>38998</v>
      </c>
      <c r="F3" s="125">
        <v>45953.634722222225</v>
      </c>
      <c r="G3" s="126">
        <f ca="1">IFERROR(NOW()-F3,"")</f>
        <v>0.25384872684662696</v>
      </c>
      <c r="H3" s="125">
        <v>45953.546631944446</v>
      </c>
      <c r="I3" s="121" t="str">
        <f>IFERROR(VLOOKUP(D3,DB!A:F,6,0),"")</f>
        <v>SCECO</v>
      </c>
      <c r="J3" s="121" t="str">
        <f>IFERROR(VLOOKUP(D3,DB!A:G,7,0),"")</f>
        <v>Dead</v>
      </c>
      <c r="K3" s="127" t="s">
        <v>39090</v>
      </c>
      <c r="L3" s="123" t="str">
        <f>IFERROR(VLOOKUP(D3,DB!A:I,9,0),"")</f>
        <v>Latis</v>
      </c>
    </row>
    <row r="4" spans="1:16" ht="15" customHeight="1">
      <c r="A4" s="121" t="s">
        <v>39091</v>
      </c>
      <c r="B4" s="121" t="str">
        <f>IFERROR(VLOOKUP(D4,DB!A:K,11,0),"")</f>
        <v>R4</v>
      </c>
      <c r="C4" s="122">
        <v>2</v>
      </c>
      <c r="D4" s="95" t="s">
        <v>35586</v>
      </c>
      <c r="E4" s="100" t="s">
        <v>38998</v>
      </c>
      <c r="F4" s="125">
        <v>45953.820138888892</v>
      </c>
      <c r="G4" s="126">
        <f ca="1">IFERROR(NOW()-F4,"")</f>
        <v>6.8432060179475229E-2</v>
      </c>
      <c r="H4" s="125">
        <v>45953.776747685188</v>
      </c>
      <c r="I4" s="121" t="str">
        <f>IFERROR(VLOOKUP(D4,DB!A:F,6,0),"")</f>
        <v>SCECO</v>
      </c>
      <c r="J4" s="121" t="str">
        <f>IFERROR(VLOOKUP(D4,DB!A:G,7,0),"")</f>
        <v>In progress</v>
      </c>
      <c r="K4" s="127" t="s">
        <v>39092</v>
      </c>
      <c r="L4" s="123" t="str">
        <f>IFERROR(VLOOKUP(D4,DB!A:I,9,0),"")</f>
        <v>Latis</v>
      </c>
    </row>
    <row r="5" spans="1:16" ht="15" customHeight="1">
      <c r="A5" s="121" t="s">
        <v>39093</v>
      </c>
      <c r="B5" s="121" t="str">
        <f>IFERROR(VLOOKUP(D5,DB!A:K,11,0),"")</f>
        <v>R4</v>
      </c>
      <c r="C5" s="122">
        <v>1</v>
      </c>
      <c r="D5" s="95" t="s">
        <v>37085</v>
      </c>
      <c r="E5" s="100" t="s">
        <v>38998</v>
      </c>
      <c r="F5" s="125"/>
      <c r="G5" s="126">
        <f ca="1">IFERROR(NOW()-F5,"")</f>
        <v>45953.888570949071</v>
      </c>
      <c r="H5" s="125">
        <v>45953.834085648145</v>
      </c>
      <c r="I5" s="121" t="str">
        <f>IFERROR(VLOOKUP(D5,DB!A:F,6,0),"")</f>
        <v>SCECO</v>
      </c>
      <c r="J5" s="121" t="str">
        <f>IFERROR(VLOOKUP(D5,DB!A:G,7,0),"")</f>
        <v>Dead</v>
      </c>
      <c r="K5" s="127" t="s">
        <v>39094</v>
      </c>
      <c r="L5" s="123" t="str">
        <f>IFERROR(VLOOKUP(D5,DB!A:I,9,0),"")</f>
        <v>Latis</v>
      </c>
    </row>
    <row r="6" spans="1:16" ht="15" customHeight="1">
      <c r="A6" s="121"/>
      <c r="B6" s="121" t="str">
        <f>IFERROR(VLOOKUP(D7,DB!A:K,11,0),"")</f>
        <v/>
      </c>
      <c r="C6" s="122"/>
      <c r="D6" s="95"/>
      <c r="E6" s="100"/>
      <c r="F6" s="125"/>
      <c r="G6" s="126">
        <f ca="1">IFERROR(NOW()-F6,"")</f>
        <v>45953.888570949071</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45953.888570949071</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45953.888570949071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45953.888570949071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45953.888570949071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45953.888570949071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45953.888570949071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45953.888570949071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45953.888570949071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45953.888570949071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45953.888570949071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45953.888570949071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45953.888570949071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45953.888570949071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45953.888570949071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45953.888570949071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45953.888570949071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45953.888570949071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45953.888570949071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45953.888570949071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45953.888570949071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45953.888570949071</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45953.888570949071</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45953.888570949071</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45953.888570949071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45953.888570949071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45953.888570949071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45953.888570949071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45953.888570949071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45953.888570949071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45953.888570949071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45953.888570949071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45953.888570949071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45953.888570949071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45953.888570949071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45953.888570949071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45953.888570949071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45953.888570949071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45953.888570949071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45953.888570949071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45953.888570949071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45953.888570949071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45953.888570949071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45953.888570949071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45953.888570949071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45953.888570949071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45953.888570949071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45953.888570949071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45953.888570949071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45953.888570949071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45953.888570949071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45953.888570949071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45953.888570949071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45953.888570949071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45953.888570949071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45953.888570949071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45953.888570949071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45953.888570949071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45953.888570949071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45953.888570949071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45953.888570949071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45953.888570949071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45953.888570949071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45953.888570949071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45953.888570949071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45953.888570949071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45953.888570949071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45953.888570949071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45953.888570949071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45953.888570949071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45953.888570949071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45953.888570949071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45953.888570949071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45953.888570949071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45953.888570949071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45953.888570949071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45953.888570949071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45953.888570949071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45953.888570949071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45953.888570949071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45953.888570949071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45953.888570949071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45953.888570949071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45953.888570949071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45953.888570949071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45953.888570949071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45953.888570949071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45953.888570949071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45953.888570949071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45953.888570949071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45953.888570949071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45953.888570949071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45953.888570949071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45953.888570949071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45953.888570949071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45953.888570949071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45953.888570949071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45953.888570949071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45953.888570949071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45953.888570949071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45953.888570949071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45953.888570949071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45953.888570949071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45953.888570949071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45953.888570949071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45953.888570949071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45953.888570949071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45953.888570949071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45953.888570949071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45953.888570949071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45953.888570949071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45953.888570949071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45953.888570949071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45953.888570949071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45953.888570949071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45953.888570949071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45953.888570949071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45953.888570949071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45953.888570949071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45953.888570949071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45953.888570949071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45953.888570949071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45953.888570949071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45953.888570949071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45953.888570949071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45953.888570949071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45953.888570949071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45953.888570949071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45953.888570949071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45953.888570949071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45953.888570949071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45953.888570949071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45953.888570949071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45953.888570949071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45953.888570949071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45953.888570949071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45953.888570949071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45953.888570949071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45953.888570949071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45953.888570949071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45953.888570949071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45953.888570949071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45953.888570949071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45953.888570949071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45953.888570949071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45953.888570949071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45953.888570949071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45953.888570949071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45953.888570949071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45953.888570949071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45953.888570949071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45953.888570949071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45953.888570949071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45953.888570949071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45953.888570949071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45953.888570949071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45953.888570949071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45953.888570949071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45953.888570949071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45953.888570949071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45953.888570949071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45953.888570949071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45953.888570949071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45953.888570949071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45953.888570949071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45953.888570949071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45953.888570949071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45953.888570949071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45953.888570949071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45953.888570949071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45953.888570949071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45953.888570949071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45953.888570949071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45953.888570949071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45953.888570949071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45953.888570949071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45953.888570949071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45953.888570949071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45953.888570949071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45953.888570949071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45953.888570949071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45953.888570949071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45953.888570949071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45953.888570949071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45953.888570949071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45953.888570949071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45953.888570949071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45953.888570949071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45953.888570949071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45953.888570949071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45953.888570949071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45953.888570949071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45953.888570949071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45953.888570949071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45953.888570949071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45953.888570949071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45953.888570949071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45953.888570949071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45953.888570949071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45953.888570949071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45953.888570949071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45953.888570949071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45953.888570949071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45953.888570949071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45953.888570949071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45953.888570949071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45953.888570949071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45953.888570949071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45953.888570949071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45953.888570949071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45953.888570949071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45953.888570949071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45953.888570949071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45953.888570949071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45953.888570949071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45953.888570949071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45953.888570949071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45953.888570949071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45953.888570949071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45953.888570949071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45953.888570949071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45953.888570949071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45953.888570949071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45953.888570949071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45953.888570949071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45953.888570949071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45953.888570949071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45953.888570949071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45953.888570949071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45953.888570949071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45953.888570949071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45953.888570949071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45953.888570949071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45953.888570949071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45953.888570949071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45953.888570949071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45953.888570949071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45953.888570949071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45953.888570949071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45953.888570949071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45953.888570949071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45953.888570949071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45953.888570949071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45953.888570949071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45953.888570949071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45953.888570949071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45953.888570949071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45953.888570949071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45953.888570949071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45953.888570949071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45953.888570949071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45953.888570949071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45953.888570949071</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45953.888570949071</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62.056510763883125</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39079</v>
      </c>
      <c r="F3" s="38">
        <v>45926.188877314817</v>
      </c>
      <c r="G3" s="146">
        <f t="shared" ref="G3" ca="1" si="0">IFERROR(NOW()-F3,"")</f>
        <v>27.6996936342548</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9.1169968749964028</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39079</v>
      </c>
      <c r="F5" s="155">
        <v>45948.661111111112</v>
      </c>
      <c r="G5" s="156">
        <f ca="1">IFERROR(NOW()-F5,"")</f>
        <v>5.2274598379590316</v>
      </c>
      <c r="H5" s="155">
        <v>45948.661111111112</v>
      </c>
      <c r="I5" s="154" t="str">
        <f>IFERROR(VLOOKUP(D5,DB!A:F,6,0),"")</f>
        <v>SCECO</v>
      </c>
      <c r="J5" s="154" t="str">
        <f>IFERROR(VLOOKUP(D5,DB!A:G,7,0),"")</f>
        <v>Dead</v>
      </c>
      <c r="K5" s="154" t="s">
        <v>39102</v>
      </c>
      <c r="L5" s="154" t="str">
        <f>IFERROR(VLOOKUP(D5,DB!A:I,9,0),"")</f>
        <v>Latis</v>
      </c>
    </row>
    <row r="6" spans="1:13" ht="15">
      <c r="A6" s="160"/>
      <c r="B6" s="160" t="str">
        <f>IFERROR(VLOOKUP(D6,DB!A:K,11,0),"")</f>
        <v/>
      </c>
      <c r="C6" s="160"/>
      <c r="D6" s="160"/>
      <c r="E6" s="160"/>
      <c r="F6" s="161"/>
      <c r="G6" s="162">
        <f ca="1">IFERROR(NOW()-F6,"")</f>
        <v>45953.888570949071</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45953.888570949071</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45953.888570949071</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45953.888570949071</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45953.888570949071</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45953.888570949071</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45953.888570949071</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45953.888570949071</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45953.888570949071</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45953.888570949071</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45953.888570949071</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45953.888570949071</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45953.888570949071</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45953.888570949071</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45953.888570949071</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45953.888570949071</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45953.888570949071</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45953.888570949071</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45953.888570949071</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45953.888570949071</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45953.888570949071</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45953.888570949071</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45953.888570949071</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45953.888570949071</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45953.888570949071</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45953.888570949071</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45953.888570949071</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45953.888570949071</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45953.888570949071</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45953.888570949071</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45953.888570949071</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45953.888570949071</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45953.888570949071</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45953.888570949071</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45953.888570949071</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45953.888570949071</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45953.888570949071</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45953.888570949071</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45953.888570949071</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45953.888570949071</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45953.888570949071</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45953.888570949071</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45953.888570949071</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45953.888570949071</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45953.888570949071</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45953.888570949071</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45953.888570949071</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45953.888570949071</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45953.888570949071</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45953.888570949071</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45953.888570949071</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45953.888570949071</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45953.888570949071</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45953.888570949071</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45953.888570949071</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45953.888570949071</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45953.888570949071</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45953.888570949071</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45953.888570949071</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45953.888570949071</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45953.888570949071</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45953.888570949071</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45953.888570949071</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45953.888570949071</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45953.888570949071</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45953.888570949071</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45953.888570949071</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45953.888570949071</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45953.888570949071</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45953.888570949071</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45953.888570949071</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45953.888570949071</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45953.888570949071</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45953.888570949071</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45953.888570949071</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45953.888570949071</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45953.888570949071</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45953.888570949071</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45953.888570949071</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45953.888570949071</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45953.888570949071</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45953.888570949071</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45953.888570949071</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45953.888570949071</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45953.888570949071</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45953.888570949071</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45953.888570949071</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45953.888570949071</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45953.888570949071</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45953.888570949071</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45953.888570949071</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45953.888570949071</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45953.888570949071</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45953.888570949071</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45953.888570949071</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45953.888570949071</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45953.888570949071</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45953.888570949071</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45953.888570949071</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45953.888570949071</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45953.888570949071</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45953.888570949071</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45953.888570949071</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45953.888570949071</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45953.888570949071</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45953.888570949071</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45953.888570949071</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45953.888570949071</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45953.888570949071</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45953.888570949071</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45953.888570949071</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45953.888570949071</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45953.888570949071</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45953.888570949071</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45953.888570949071</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45953.888570949071</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45953.888570949071</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45953.888570949071</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45953.888570949071</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45953.888570949071</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45953.888570949071</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45953.888570949071</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45953.888570949071</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45953.888570949071</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45953.888570949071</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45953.888570949071</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45953.888570949071</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45953.888570949071</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45953.888570949071</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45953.888570949071</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45953.888570949071</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45953.888570949071</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45953.888570949071</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45953.888570949071</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45953.888570949071</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45953.888570949071</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45953.888570949071</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45953.888570949071</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45953.888570949071</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45953.888570949071</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45953.888570949071</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45953.888570949071</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45953.888570949071</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45953.888570949071</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45953.888570949071</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45953.888570949071</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45953.888570949071</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45953.888570949071</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45953.888570949071</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45953.888570949071</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45953.888570949071</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45953.888570949071</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45953.888570949071</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45953.888570949071</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45953.888570949071</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45953.888570949071</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45953.888570949071</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45953.888570949071</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45953.888570949071</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45953.888570949071</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45953.888570949071</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45953.888570949071</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45953.888570949071</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45953.888570949071</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45953.888570949071</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45953.888570949071</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45953.888570949071</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45953.888570949071</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45953.888570949071</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45953.888570949071</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45953.888570949071</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45953.888570949071</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45953.888570949071</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45953.888570949071</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45953.888570949071</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45953.888570949071</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45953.888570949071</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45953.888570949071</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45953.888570949071</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45953.888570949071</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45953.888570949071</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45953.888570949071</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45953.888570949071</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45953.888570949071</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45953.888570949071</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45953.888570949071</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45953.888570949071</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45953.888570949071</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45953.888570949071</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45953.888570949071</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45953.888570949071</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45953.888570949071</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45953.888570949071</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45953.888570949071</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45953.888570949071</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45953.888570949071</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45953.888570949071</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45953.888570949071</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45953.888570949071</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45953.888570949071</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45953.888570949071</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45953.888570949071</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45953.888570949071</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45953.888570949071</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45953.888570949071</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45953.888570949071</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45953.888570949071</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45953.888570949071</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45953.888570949071</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45953.888570949071</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45953.888570949071</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45953.888570949071</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45953.888570949071</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45953.888570949071</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45953.888570949071</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45953.888570949071</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45953.888570949071</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45953.888570949071</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45953.888570949071</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45953.888570949071</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45953.888570949071</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45953.888570949071</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45953.888570949071</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45953.888570949071</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45953.888570949071</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45953.888570949071</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45953.888570949071</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45953.888570949071</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45953.888570949071</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45953.888570949071</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45953.888570949071</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45953.888570949071</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45953.888570949071</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45953.888570949071</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45953.888570949071</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45953.888570949071</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45953.888570949071</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45953.888570949071</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45953.888570949071</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45953.888570949071</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45953.888570949071</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45953.888570949071</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45953.888570949071</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45953.888570949071</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45953.888570949071</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45953.888570949071</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45953.888570949071</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45953.888570949071</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45953.888570949071</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45953.888570949071</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45953.888570949071</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45953.888570949071</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45953.888570949071</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45953.888570949071</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45953.888570949071</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45953.888570949071</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45953.888570949071</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45953.888570949071</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45953.888570949071</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45953.888570949071</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45953.888570949071</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45953.888570949071</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45953.888570949071</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45953.888570949071</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45953.888570949071</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45953.888570949071</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45953.888570949071</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45953.888570949071</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45953.888570949071</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45953.888570949071</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45953.888570949071</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45953.888570949071</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45953.888570949071</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45953.888570949071</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45953.888570949071</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45953.888570949071</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45953.888570949071</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45953.888570949071</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45953.888570949071</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45953.888570949071</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45953.888570949071</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45953.888570949071</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45953.888570949071</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45953.888570949071</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45953.888570949071</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45953.888570949071</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45953.888570949071</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45953.888570949071</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45953.888570949071</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45953.888570949071</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45953.888570949071</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45953.888570949071</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45953.888570949071</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45953.888570949071</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45953.888570949071</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45953.888570949071</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45953.888570949071</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45953.888570949071</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45953.888570949071</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45953.888570949071</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45953.888570949071</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45953.888570949071</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45953.888570949071</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45953.888570949071</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45953.888570949071</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45953.888570949071</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45953.888570949071</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45953.888570949071</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45953.888570949071</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45953.888570949071</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45953.888570949071</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45953.888570949071</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45953.888570949071</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45953.888570949071</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45953.888570949071</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45953.888570949071</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45953.888570949071</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45953.888570949071</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45953.888570949071</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45953.888570949071</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45953.888570949071</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45953.888570949071</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45953.888570949071</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45953.888570949071</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45953.888570949071</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45953.888570949071</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45953.888570949071</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45953.888570949071</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45953.888570949071</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45953.888570949071</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45953.888570949071</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45953.888570949071</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45953.888570949071</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45953.888570949071</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45953.888570949071</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45953.888570949071</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45953.888570949071</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45953.888570949071</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45953.888570949071</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45953.888570949071</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45953.888570949071</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45953.888570949071</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45953.888570949071</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45953.888570949071</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45953.888570949071</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45953.888570949071</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45953.888570949071</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45953.888570949071</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45953.888570949071</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45953.888570949071</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45953.888570949071</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45953.888570949071</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45953.888570949071</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45953.888570949071</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45953.888570949071</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45953.888570949071</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45953.888570949071</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45953.888570949071</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45953.888570949071</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45953.888570949071</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45953.888570949071</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45953.888570949071</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45953.888570949071</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45953.888570949071</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45953.888570949071</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45953.888570949071</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45953.888570949071</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45953.888570949071</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45953.888570949071</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45953.888570949071</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45953.888570949071</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45953.888570949071</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45953.888570949071</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45953.888570949071</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45953.888570949071</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45953.888570949071</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45953.888570949071</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45953.888570949071</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45953.888570949071</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45953.888570949071</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45953.888570949071</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45953.888570949071</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45953.888570949071</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45953.888570949071</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45953.888570949071</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45953.888570949071</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45953.888570949071</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45953.888570949071</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45953.888570949071</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45953.888570949071</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45953.888570949071</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45953.888570949071</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45953.888570949071</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45953.888570949071</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45953.888570949071</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45953.888570949071</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45953.888570949071</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45953.888570949071</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45953.888570949071</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45953.888570949071</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45953.888570949071</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45953.888570949071</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45953.888570949071</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45953.888570949071</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45953.888570949071</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45953.888570949071</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45953.888570949071</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45953.888570949071</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45953.888570949071</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45953.888570949071</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45953.888570949071</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45953.888570949071</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45953.888570949071</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45953.888570949071</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45953.888570949071</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45953.888570949071</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45953.888570949071</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45953.888570949071</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45953.888570949071</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45953.888570949071</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45953.888570949071</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45953.888570949071</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45953.888570949071</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45953.888570949071</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45953.888570949071</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45953.888570949071</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45953.888570949071</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45953.888570949071</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45953.888570949071</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45953.888570949071</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45953.888570949071</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45953.888570949071</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45953.888570949071</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45953.888570949071</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45953.888570949071</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45953.888570949071</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45953.888570949071</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45953.888570949071</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45953.888570949071</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45953.888570949071</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45953.888570949071</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45953.888570949071</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45953.888570949071</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45953.888570949071</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45953.888570949071</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45953.888570949071</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45953.888570949071</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45953.888570949071</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45953.888570949071</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45953.888570949071</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45953.888570949071</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45953.888570949071</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45953.888570949071</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45953.888570949071</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45953.888570949071</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45953.888570949071</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45953.888570949071</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45953.888570949071</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45953.888570949071</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45953.888570949071</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45953.888570949071</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45953.888570949071</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45953.888570949071</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45953.888570949071</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45953.888570949071</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45953.888570949071</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45953.888570949071</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45953.888570949071</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45953.888570949071</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45953.888570949071</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45953.888570949071</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45953.888570949071</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45953.888570949071</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45953.888570949071</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45953.888570949071</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45953.888570949071</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45953.888570949071</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45953.888570949071</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45953.888570949071</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45953.888570949071</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45953.888570949071</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45953.888570949071</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45953.888570949071</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45953.888570949071</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45953.888570949071</v>
      </c>
      <c r="H490" s="161"/>
      <c r="I490" s="160" t="str">
        <f>IFERROR(VLOOKUP(D490,DB!A:F,6,0),"")</f>
        <v/>
      </c>
      <c r="J490" s="160" t="str">
        <f>IFERROR(VLOOKUP(D490,DB!A:G,7,0),"")</f>
        <v/>
      </c>
      <c r="K490" s="160"/>
      <c r="L490" s="160" t="str">
        <f>IFERROR(VLOOKUP(D490,DB!A:I,9,0),"")</f>
        <v/>
      </c>
    </row>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600" ht="15"/>
    <row r="601" ht="15"/>
    <row r="603" ht="15"/>
    <row r="604" ht="15"/>
    <row r="605" ht="15"/>
    <row r="606" ht="15"/>
    <row r="608" ht="15"/>
    <row r="609" ht="15"/>
    <row r="616" ht="15"/>
    <row r="617" ht="15"/>
    <row r="618" ht="15"/>
    <row r="619" ht="15"/>
    <row r="620" ht="15"/>
    <row r="621" ht="15"/>
    <row r="624" ht="15"/>
    <row r="625"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729" ht="15"/>
    <row r="730" ht="15"/>
    <row r="731" ht="15"/>
    <row r="732" ht="15"/>
    <row r="733" ht="15"/>
    <row r="734" ht="15"/>
    <row r="735" ht="15"/>
    <row r="736" ht="15"/>
    <row r="737" ht="15"/>
    <row r="738"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9" ht="15"/>
    <row r="820" ht="15"/>
    <row r="821" ht="15"/>
    <row r="823" ht="15"/>
    <row r="824"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1028" ht="15"/>
    <row r="1029" ht="15"/>
    <row r="1030" ht="15"/>
    <row r="1031" ht="15"/>
    <row r="1032" ht="15"/>
    <row r="1033"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6" ht="15"/>
    <row r="1097" ht="15"/>
    <row r="1103" ht="15"/>
    <row r="1104" ht="15"/>
    <row r="1106" ht="15"/>
    <row r="1107" ht="15"/>
    <row r="1108" ht="15"/>
    <row r="1109" ht="15"/>
    <row r="1110" ht="15"/>
    <row r="1111" ht="15"/>
    <row r="1112"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5" ht="15"/>
    <row r="1186" ht="15"/>
    <row r="1187" ht="15"/>
    <row r="1188" ht="15"/>
    <row r="1189" ht="15"/>
    <row r="1190" ht="15"/>
    <row r="1191" ht="15"/>
    <row r="1192" ht="15"/>
    <row r="1193" ht="15"/>
    <row r="1194" ht="15"/>
    <row r="1195" ht="15"/>
    <row r="1196" ht="15"/>
    <row r="1197" ht="15"/>
    <row r="1198"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51" ht="15"/>
    <row r="1252" ht="15"/>
    <row r="1255" ht="15"/>
    <row r="1256" ht="15"/>
    <row r="1257" ht="15"/>
    <row r="1258" ht="15"/>
    <row r="1259" ht="15"/>
    <row r="1260" ht="15"/>
    <row r="1261" ht="15"/>
    <row r="1262" ht="15"/>
    <row r="1265" ht="15"/>
    <row r="1266" ht="15"/>
    <row r="1267" ht="15"/>
    <row r="1268" ht="15"/>
    <row r="1269" ht="15"/>
    <row r="1270" ht="15"/>
    <row r="1271" ht="15"/>
    <row r="1272" ht="15"/>
    <row r="1273" ht="15"/>
    <row r="1274" ht="15"/>
    <row r="1275" ht="15"/>
    <row r="1276" ht="15"/>
    <row r="1278" ht="15"/>
    <row r="1279" ht="15"/>
    <row r="1280" ht="15"/>
    <row r="1283" ht="15"/>
    <row r="1285" ht="15"/>
    <row r="1287" ht="15"/>
    <row r="1290" ht="15"/>
    <row r="1291" ht="15"/>
    <row r="1292" ht="15"/>
    <row r="1294" ht="15"/>
    <row r="1296" ht="15"/>
    <row r="1297" ht="15"/>
    <row r="1298" ht="15"/>
    <row r="1299" ht="15"/>
    <row r="1300" ht="15"/>
    <row r="1302" ht="15"/>
    <row r="1303" ht="15"/>
    <row r="1304" ht="15"/>
    <row r="1305" ht="15"/>
    <row r="1307" ht="15"/>
    <row r="1309" ht="15"/>
    <row r="1310" ht="15"/>
    <row r="1312" ht="15"/>
    <row r="1313" ht="15"/>
    <row r="1314" ht="15"/>
    <row r="1315" ht="15"/>
    <row r="1317" ht="15"/>
    <row r="1319" ht="15"/>
    <row r="1320" ht="15"/>
    <row r="1321" ht="15"/>
    <row r="1322" ht="15"/>
    <row r="1324" ht="15"/>
  </sheetData>
  <dataValidations count="2">
    <dataValidation allowBlank="1" showInputMessage="1" showErrorMessage="1" sqref="E1" xr:uid="{920C6338-E771-4DAE-8C89-92A9093EA4DE}"/>
    <dataValidation type="list" allowBlank="1" showInputMessage="1" showErrorMessage="1" sqref="E2:E4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3"/>
  <sheetViews>
    <sheetView workbookViewId="0">
      <selection activeCell="D2" sqref="D2: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2.5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1</v>
      </c>
      <c r="D2" s="105" t="s">
        <v>34771</v>
      </c>
      <c r="E2" s="108" t="s">
        <v>38998</v>
      </c>
      <c r="F2" s="109">
        <v>45953.872442129628</v>
      </c>
      <c r="G2" s="78">
        <f ca="1">IFERROR(NOW()-F2,"-")</f>
        <v>1.6128819443110842E-2</v>
      </c>
      <c r="H2" s="109">
        <v>45953.866724537038</v>
      </c>
      <c r="I2" s="105" t="str">
        <f>IFERROR(VLOOKUP(D2,DB!A:F,6,0),"")</f>
        <v>SCECO</v>
      </c>
      <c r="J2" s="104" t="str">
        <f>IFERROR(VLOOKUP(D2,DB!A:G,7,0),"")</f>
        <v>Vandalized</v>
      </c>
      <c r="K2" s="110" t="s">
        <v>39104</v>
      </c>
      <c r="L2" s="111" t="str">
        <f>IFERROR(VLOOKUP(D2,DB!A:I,9,0),"")</f>
        <v>Latis</v>
      </c>
    </row>
    <row r="3" spans="1:16383" ht="31.5" customHeight="1">
      <c r="A3" s="106"/>
      <c r="B3" s="105" t="str">
        <f>IFERROR(VLOOKUP(D3,DB!A:K,11,0),"")</f>
        <v/>
      </c>
      <c r="C3" s="107"/>
      <c r="D3" s="105"/>
      <c r="E3" s="108"/>
      <c r="F3" s="109"/>
      <c r="G3" s="78">
        <f ca="1">IFERROR(NOW()-F3,"-")</f>
        <v>45953.888570949071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45953.888570949071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45953.888570949071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45953.888570949071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45953.888570949071</v>
      </c>
      <c r="H7" s="109"/>
      <c r="I7" s="105" t="str">
        <f>IFERROR(VLOOKUP(D7,DB!A:F,6,0),"")</f>
        <v/>
      </c>
      <c r="J7" s="104" t="str">
        <f>IFERROR(VLOOKUP(D7,DB!A:G,7,0),"")</f>
        <v/>
      </c>
      <c r="K7" s="110"/>
      <c r="L7" s="111" t="str">
        <f>IFERROR(VLOOKUP(D7,DB!A:I,9,0),"")</f>
        <v/>
      </c>
    </row>
    <row r="8" spans="1:16383" ht="31.5" customHeight="1">
      <c r="A8" s="106"/>
      <c r="B8" s="105" t="str">
        <f>IFERROR(VLOOKUP(D8,DB!A:K,11,0),"")</f>
        <v/>
      </c>
      <c r="C8" s="107"/>
      <c r="D8"/>
      <c r="E8" s="108"/>
      <c r="F8" s="109"/>
      <c r="G8" s="78">
        <f ca="1">IFERROR(NOW()-F8,"-")</f>
        <v>45953.888570949071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45953.888570949071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45953.888570949071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45953.888570949071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45953.888570949071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45953.888570949071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45953.888570949071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45953.888570949071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45953.888570949071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45953.888570949071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45953.888570949071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45953.888570949071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45953.888570949071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45953.888570949071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45953.888570949071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45953.888570949071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45953.888570949071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45953.888570949071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45953.888570949071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45953.888570949071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45953.888570949071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45953.888570949071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45953.888570949071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45953.888570949071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45953.888570949071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45953.888570949071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45953.888570949071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45953.888570949071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45953.888570949071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45953.888570949071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45953.888570949071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45953.888570949071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45953.888570949071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45953.888570949071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45953.888570949071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45953.888570949071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45953.888570949071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45953.888570949071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45953.888570949071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45953.888570949071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45953.888570949071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45953.888570949071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45953.888570949071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45953.888570949071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45953.888570949071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45953.888570949071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45953.888570949071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45953.888570949071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45953.888570949071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45953.888570949071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45953.888570949071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45953.888570949071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45953.888570949071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45953.888570949071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45953.888570949071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45953.888570949071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45953.888570949071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45953.888570949071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45953.888570949071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45953.888570949071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45953.888570949071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45953.888570949071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45953.888570949071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45953.888570949071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45953.888570949071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45953.888570949071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45953.888570949071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45953.888570949071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45953.888570949071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45953.888570949071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45953.888570949071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45953.888570949071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45953.888570949071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45953.888570949071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45953.888570949071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45953.888570949071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45953.888570949071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45953.888570949071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45953.888570949071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45953.888570949071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45953.888570949071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45953.888570949071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45953.888570949071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45953.888570949071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45953.888570949071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45953.888570949071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45953.888570949071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45953.888570949071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45953.888570949071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45953.888570949071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45953.888570949071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45953.888570949071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45953.888570949071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45953.888570949071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45953.888570949071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45953.888570949071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45953.888570949071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45953.888570949071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45953.888570949071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45953.888570949071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45953.888570949071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45953.888570949071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45953.888570949071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45953.888570949071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45953.888570949071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45953.888570949071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45953.888570949071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45953.888570949071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45953.888570949071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45953.888570949071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45953.888570949071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45953.888570949071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45953.888570949071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45953.888570949071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45953.888570949071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45953.888570949071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45953.888570949071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45953.888570949071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45953.888570949071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45953.888570949071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45953.888570949071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45953.888570949071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45953.888570949071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45953.888570949071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45953.888570949071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45953.888570949071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45953.888570949071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45953.888570949071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45953.888570949071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45953.888570949071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45953.888570949071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45953.888570949071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45953.888570949071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45953.888570949071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45953.888570949071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45953.888570949071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45953.888570949071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45953.888570949071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45953.888570949071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45953.888570949071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45953.888570949071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45953.888570949071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45953.888570949071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45953.888570949071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45953.888570949071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45953.888570949071</v>
      </c>
      <c r="H153" s="109"/>
      <c r="I153" s="105" t="str">
        <f>IFERROR(VLOOKUP(D153,DB!A:F,6,0),"")</f>
        <v/>
      </c>
      <c r="J153" s="104" t="str">
        <f>IFERROR(VLOOKUP(D153,DB!A:G,7,0),"")</f>
        <v/>
      </c>
      <c r="K153" s="110"/>
      <c r="L153" s="111" t="str">
        <f>IFERROR(VLOOKUP(D153,DB!A:I,9,0),"")</f>
        <v/>
      </c>
    </row>
  </sheetData>
  <dataValidations count="2">
    <dataValidation allowBlank="1" showInputMessage="1" showErrorMessage="1" sqref="E1" xr:uid="{380493DB-286A-4683-AF55-C78F04945A49}"/>
    <dataValidation type="list" allowBlank="1" showInputMessage="1" showErrorMessage="1" sqref="E2:E1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2025-10-23T18:20:56Z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